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4\Nov 24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P17" i="1"/>
  <c r="D17" i="1"/>
  <c r="C17" i="1"/>
  <c r="B17" i="1"/>
  <c r="Q16" i="1" l="1"/>
  <c r="P16" i="1"/>
  <c r="C16" i="1"/>
  <c r="B16" i="1"/>
  <c r="Q15" i="1" l="1"/>
  <c r="P15" i="1"/>
  <c r="D15" i="1"/>
  <c r="C15" i="1"/>
  <c r="B15" i="1"/>
  <c r="Q14" i="1" l="1"/>
  <c r="P14" i="1"/>
  <c r="D14" i="1"/>
  <c r="C14" i="1"/>
  <c r="B14" i="1"/>
  <c r="Q13" i="1" l="1"/>
  <c r="P13" i="1"/>
  <c r="D13" i="1"/>
  <c r="C13" i="1"/>
  <c r="B13" i="1"/>
  <c r="Q12" i="1" l="1"/>
  <c r="S12" i="1" s="1"/>
  <c r="P12" i="1"/>
  <c r="D12" i="1"/>
  <c r="E12" i="1" s="1"/>
  <c r="C12" i="1"/>
  <c r="B12" i="1"/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D18" i="1"/>
  <c r="AB18" i="1"/>
  <c r="AA18" i="1"/>
  <c r="W18" i="1"/>
  <c r="S18" i="1"/>
  <c r="AC18" i="1" s="1"/>
  <c r="N18" i="1"/>
  <c r="M18" i="1"/>
  <c r="I18" i="1"/>
  <c r="E18" i="1"/>
  <c r="O18" i="1" s="1"/>
  <c r="AE18" i="1" s="1"/>
  <c r="AB17" i="1"/>
  <c r="AA17" i="1"/>
  <c r="W17" i="1"/>
  <c r="S17" i="1"/>
  <c r="N17" i="1"/>
  <c r="M17" i="1"/>
  <c r="I17" i="1"/>
  <c r="E17" i="1"/>
  <c r="AB16" i="1"/>
  <c r="AA16" i="1"/>
  <c r="W16" i="1"/>
  <c r="S16" i="1"/>
  <c r="N16" i="1"/>
  <c r="M16" i="1"/>
  <c r="I16" i="1"/>
  <c r="E16" i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N7" i="1"/>
  <c r="AD7" i="1" s="1"/>
  <c r="M7" i="1"/>
  <c r="M19" i="1" s="1"/>
  <c r="I7" i="1"/>
  <c r="E7" i="1"/>
  <c r="AC17" i="1" l="1"/>
  <c r="AD17" i="1"/>
  <c r="O17" i="1"/>
  <c r="AD16" i="1"/>
  <c r="AC16" i="1"/>
  <c r="O16" i="1"/>
  <c r="AD15" i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7" i="1" l="1"/>
  <c r="AE16" i="1"/>
  <c r="AE13" i="1"/>
  <c r="AE11" i="1"/>
  <c r="AC19" i="1"/>
  <c r="AD10" i="1"/>
  <c r="AD19" i="1" s="1"/>
  <c r="O19" i="1"/>
  <c r="AE7" i="1"/>
  <c r="AE19" i="1" l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<sst xmlns="http://schemas.openxmlformats.org/spreadsheetml/2006/main" count="64" uniqueCount="35">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</sst>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A4" zoomScaleNormal="100" workbookViewId="0">
      <selection activeCell="AA14" sqref="AA14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f>2844+21355</f>
        <v>24199</v>
      </c>
      <c r="C12" s="44">
        <f>1944+19249</f>
        <v>21193</v>
      </c>
      <c r="D12" s="44">
        <f>1+32</f>
        <v>33</v>
      </c>
      <c r="E12" s="35">
        <f t="shared" si="0"/>
        <v>66659.25</v>
      </c>
      <c r="F12" s="50">
        <v>2033</v>
      </c>
      <c r="G12" s="44">
        <v>182</v>
      </c>
      <c r="H12" s="44">
        <v>0</v>
      </c>
      <c r="I12" s="38">
        <f t="shared" si="7"/>
        <v>2397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47640</v>
      </c>
      <c r="O12" s="42">
        <f t="shared" si="9"/>
        <v>69056.25</v>
      </c>
      <c r="P12" s="55">
        <f>2313+12829</f>
        <v>15142</v>
      </c>
      <c r="Q12" s="44">
        <f>1021+9495</f>
        <v>10516</v>
      </c>
      <c r="R12" s="44">
        <v>0</v>
      </c>
      <c r="S12" s="56">
        <f t="shared" si="2"/>
        <v>36174</v>
      </c>
      <c r="T12" s="44">
        <v>303</v>
      </c>
      <c r="U12" s="44">
        <v>744</v>
      </c>
      <c r="V12" s="44">
        <v>0</v>
      </c>
      <c r="W12" s="38">
        <f t="shared" si="3"/>
        <v>1791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26705</v>
      </c>
      <c r="AC12" s="57">
        <f t="shared" si="5"/>
        <v>37965</v>
      </c>
      <c r="AD12" s="52">
        <f t="shared" si="6"/>
        <v>74345</v>
      </c>
      <c r="AE12" s="58">
        <f t="shared" si="6"/>
        <v>107021.25</v>
      </c>
    </row>
    <row r="13" spans="1:31" ht="21">
      <c r="A13" s="49" t="s">
        <v>28</v>
      </c>
      <c r="B13" s="43">
        <f>2853+22432</f>
        <v>25285</v>
      </c>
      <c r="C13" s="44">
        <f>2128+19389</f>
        <v>21517</v>
      </c>
      <c r="D13" s="44">
        <f>2+68</f>
        <v>70</v>
      </c>
      <c r="E13" s="35">
        <f t="shared" si="0"/>
        <v>68476.5</v>
      </c>
      <c r="F13" s="50">
        <v>959</v>
      </c>
      <c r="G13" s="44">
        <v>52</v>
      </c>
      <c r="H13" s="44">
        <v>0</v>
      </c>
      <c r="I13" s="38">
        <f t="shared" si="7"/>
        <v>1063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47883</v>
      </c>
      <c r="O13" s="42">
        <f t="shared" si="9"/>
        <v>69539.5</v>
      </c>
      <c r="P13" s="43">
        <f>3373+12476</f>
        <v>15849</v>
      </c>
      <c r="Q13" s="44">
        <f>1006+10462</f>
        <v>11468</v>
      </c>
      <c r="R13" s="44">
        <v>0</v>
      </c>
      <c r="S13" s="38">
        <f t="shared" si="2"/>
        <v>38785</v>
      </c>
      <c r="T13" s="44">
        <v>307</v>
      </c>
      <c r="U13" s="44">
        <v>702</v>
      </c>
      <c r="V13" s="44">
        <v>1</v>
      </c>
      <c r="W13" s="38">
        <f t="shared" si="3"/>
        <v>1713.25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28327</v>
      </c>
      <c r="AC13" s="42">
        <f t="shared" si="5"/>
        <v>40498.25</v>
      </c>
      <c r="AD13" s="52">
        <f t="shared" si="6"/>
        <v>76210</v>
      </c>
      <c r="AE13" s="53">
        <f t="shared" si="6"/>
        <v>110037.75</v>
      </c>
    </row>
    <row r="14" spans="1:31" ht="21">
      <c r="A14" s="49" t="s">
        <v>29</v>
      </c>
      <c r="B14" s="43">
        <f>2958+21833</f>
        <v>24791</v>
      </c>
      <c r="C14" s="44">
        <f>2052+18782</f>
        <v>20834</v>
      </c>
      <c r="D14" s="44">
        <f>2+43</f>
        <v>45</v>
      </c>
      <c r="E14" s="35">
        <f t="shared" si="0"/>
        <v>66560.25</v>
      </c>
      <c r="F14" s="50">
        <v>1163</v>
      </c>
      <c r="G14" s="44">
        <v>117</v>
      </c>
      <c r="H14" s="44">
        <v>0</v>
      </c>
      <c r="I14" s="38">
        <f t="shared" si="7"/>
        <v>1397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46950</v>
      </c>
      <c r="O14" s="42">
        <f t="shared" si="9"/>
        <v>67957.25</v>
      </c>
      <c r="P14" s="43">
        <f>3162+13619</f>
        <v>16781</v>
      </c>
      <c r="Q14" s="44">
        <f>1032+9367</f>
        <v>10399</v>
      </c>
      <c r="R14" s="44">
        <v>0</v>
      </c>
      <c r="S14" s="38">
        <f>SUM((Q14*2)+(R14*2.25)+P14)</f>
        <v>37579</v>
      </c>
      <c r="T14" s="44">
        <v>210</v>
      </c>
      <c r="U14" s="44">
        <v>841</v>
      </c>
      <c r="V14" s="44">
        <v>2</v>
      </c>
      <c r="W14" s="38">
        <f t="shared" si="3"/>
        <v>1896.5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28233</v>
      </c>
      <c r="AC14" s="42">
        <f t="shared" si="5"/>
        <v>39475.5</v>
      </c>
      <c r="AD14" s="52">
        <f t="shared" si="6"/>
        <v>75183</v>
      </c>
      <c r="AE14" s="53">
        <f t="shared" si="6"/>
        <v>107432.75</v>
      </c>
    </row>
    <row r="15" spans="1:31" ht="21">
      <c r="A15" s="49" t="s">
        <v>30</v>
      </c>
      <c r="B15" s="55">
        <f>2729+20890</f>
        <v>23619</v>
      </c>
      <c r="C15" s="59">
        <f>1947+17205</f>
        <v>19152</v>
      </c>
      <c r="D15" s="59">
        <f>2+38</f>
        <v>40</v>
      </c>
      <c r="E15" s="60">
        <f t="shared" si="0"/>
        <v>62013</v>
      </c>
      <c r="F15" s="61">
        <v>601</v>
      </c>
      <c r="G15" s="59">
        <v>63</v>
      </c>
      <c r="H15" s="59">
        <v>0</v>
      </c>
      <c r="I15" s="56">
        <f t="shared" si="7"/>
        <v>727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43475</v>
      </c>
      <c r="O15" s="42">
        <f t="shared" si="9"/>
        <v>62740</v>
      </c>
      <c r="P15" s="64">
        <f>2634+12040</f>
        <v>14674</v>
      </c>
      <c r="Q15" s="59">
        <f>910+8816</f>
        <v>9726</v>
      </c>
      <c r="R15" s="59">
        <v>0</v>
      </c>
      <c r="S15" s="56">
        <f t="shared" si="2"/>
        <v>34126</v>
      </c>
      <c r="T15" s="59">
        <v>385</v>
      </c>
      <c r="U15" s="59">
        <v>1163</v>
      </c>
      <c r="V15" s="59">
        <v>3</v>
      </c>
      <c r="W15" s="56">
        <f t="shared" si="3"/>
        <v>2717.75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25951</v>
      </c>
      <c r="AC15" s="57">
        <f t="shared" si="5"/>
        <v>36843.75</v>
      </c>
      <c r="AD15" s="65">
        <f t="shared" si="6"/>
        <v>69426</v>
      </c>
      <c r="AE15" s="53">
        <f t="shared" si="6"/>
        <v>99583.75</v>
      </c>
    </row>
    <row r="16" spans="1:31" ht="21">
      <c r="A16" s="49" t="s">
        <v>31</v>
      </c>
      <c r="B16" s="43">
        <f>3066+20961</f>
        <v>24027</v>
      </c>
      <c r="C16" s="44">
        <f>1800+18028</f>
        <v>19828</v>
      </c>
      <c r="D16" s="44">
        <v>33</v>
      </c>
      <c r="E16" s="35">
        <f t="shared" si="0"/>
        <v>63757.25</v>
      </c>
      <c r="F16" s="50">
        <v>304</v>
      </c>
      <c r="G16" s="44">
        <v>409</v>
      </c>
      <c r="H16" s="44">
        <v>0</v>
      </c>
      <c r="I16" s="38">
        <f t="shared" si="7"/>
        <v>1122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44601</v>
      </c>
      <c r="O16" s="42">
        <f t="shared" si="9"/>
        <v>64879.25</v>
      </c>
      <c r="P16" s="67">
        <f>2981+13516</f>
        <v>16497</v>
      </c>
      <c r="Q16" s="44">
        <f>833+9463</f>
        <v>10296</v>
      </c>
      <c r="R16" s="44">
        <v>0</v>
      </c>
      <c r="S16" s="38">
        <f t="shared" si="2"/>
        <v>37089</v>
      </c>
      <c r="T16" s="44">
        <v>402</v>
      </c>
      <c r="U16" s="44">
        <v>715</v>
      </c>
      <c r="V16" s="44">
        <v>1</v>
      </c>
      <c r="W16" s="38">
        <f t="shared" si="3"/>
        <v>1834.25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27911</v>
      </c>
      <c r="AC16" s="42">
        <f t="shared" si="5"/>
        <v>38923.25</v>
      </c>
      <c r="AD16" s="52">
        <f t="shared" si="6"/>
        <v>72512</v>
      </c>
      <c r="AE16" s="53">
        <f t="shared" si="6"/>
        <v>103802.5</v>
      </c>
    </row>
    <row r="17" spans="1:31" ht="21">
      <c r="A17" s="49" t="s">
        <v>32</v>
      </c>
      <c r="B17" s="43">
        <f>3010+21774</f>
        <v>24784</v>
      </c>
      <c r="C17" s="44">
        <f>2082+19274</f>
        <v>21356</v>
      </c>
      <c r="D17" s="44">
        <f>3+21</f>
        <v>24</v>
      </c>
      <c r="E17" s="35">
        <f t="shared" si="0"/>
        <v>67550</v>
      </c>
      <c r="F17" s="50">
        <v>1459</v>
      </c>
      <c r="G17" s="44">
        <v>25</v>
      </c>
      <c r="H17" s="44">
        <v>0</v>
      </c>
      <c r="I17" s="38">
        <f t="shared" si="7"/>
        <v>1509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47648</v>
      </c>
      <c r="O17" s="42">
        <f t="shared" si="9"/>
        <v>69059</v>
      </c>
      <c r="P17" s="43">
        <f>3436+13718</f>
        <v>17154</v>
      </c>
      <c r="Q17" s="44">
        <f>919+8784</f>
        <v>9703</v>
      </c>
      <c r="R17" s="44">
        <v>0</v>
      </c>
      <c r="S17" s="38">
        <f t="shared" si="2"/>
        <v>36560</v>
      </c>
      <c r="T17" s="44">
        <v>832</v>
      </c>
      <c r="U17" s="44">
        <v>1191</v>
      </c>
      <c r="V17" s="44">
        <v>1</v>
      </c>
      <c r="W17" s="38">
        <f t="shared" si="3"/>
        <v>3216.25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28881</v>
      </c>
      <c r="AC17" s="42">
        <f t="shared" si="5"/>
        <v>39776.25</v>
      </c>
      <c r="AD17" s="52">
        <f t="shared" si="6"/>
        <v>76529</v>
      </c>
      <c r="AE17" s="53">
        <f t="shared" si="6"/>
        <v>108835.25</v>
      </c>
    </row>
    <row r="18" spans="1:31" ht="21.75" thickBot="1">
      <c r="A18" s="49" t="s">
        <v>33</v>
      </c>
      <c r="B18" s="43">
        <v>0</v>
      </c>
      <c r="C18" s="44">
        <v>0</v>
      </c>
      <c r="D18" s="44">
        <v>0</v>
      </c>
      <c r="E18" s="35">
        <f t="shared" si="0"/>
        <v>0</v>
      </c>
      <c r="F18" s="68">
        <v>0</v>
      </c>
      <c r="G18" s="44">
        <v>0</v>
      </c>
      <c r="H18" s="44">
        <v>0</v>
      </c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>
        <v>0</v>
      </c>
      <c r="Q18" s="44">
        <v>0</v>
      </c>
      <c r="R18" s="44">
        <v>0</v>
      </c>
      <c r="S18" s="38">
        <f t="shared" si="2"/>
        <v>0</v>
      </c>
      <c r="T18" s="44">
        <v>0</v>
      </c>
      <c r="U18" s="44">
        <v>0</v>
      </c>
      <c r="V18" s="44">
        <v>0</v>
      </c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8</v>
      </c>
      <c r="B19" s="72">
        <f>SUM(B7:B18)</f>
        <v>263553</v>
      </c>
      <c r="C19" s="73">
        <f t="shared" ref="C19:AE19" si="11">SUM(C7:C18)</f>
        <v>226332</v>
      </c>
      <c r="D19" s="73">
        <f t="shared" si="11"/>
        <v>396</v>
      </c>
      <c r="E19" s="74">
        <f>SUM(E7:E18)</f>
        <v>717108</v>
      </c>
      <c r="F19" s="73">
        <f t="shared" si="11"/>
        <v>12236</v>
      </c>
      <c r="G19" s="73">
        <f t="shared" si="11"/>
        <v>1964</v>
      </c>
      <c r="H19" s="73">
        <f t="shared" si="11"/>
        <v>0</v>
      </c>
      <c r="I19" s="75">
        <f>SUM(I7:I18)</f>
        <v>16164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504481</v>
      </c>
      <c r="O19" s="77">
        <f t="shared" si="11"/>
        <v>733272</v>
      </c>
      <c r="P19" s="73">
        <f t="shared" si="11"/>
        <v>179643</v>
      </c>
      <c r="Q19" s="73">
        <f t="shared" si="11"/>
        <v>111439</v>
      </c>
      <c r="R19" s="73">
        <f t="shared" si="11"/>
        <v>0</v>
      </c>
      <c r="S19" s="75">
        <f>SUM(S7:S18)</f>
        <v>402521</v>
      </c>
      <c r="T19" s="73">
        <f t="shared" si="11"/>
        <v>4068</v>
      </c>
      <c r="U19" s="73">
        <f t="shared" si="11"/>
        <v>8703</v>
      </c>
      <c r="V19" s="73">
        <f t="shared" si="11"/>
        <v>14</v>
      </c>
      <c r="W19" s="75">
        <f>SUM(W7:W18)</f>
        <v>21505.5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303867</v>
      </c>
      <c r="AC19" s="77">
        <f t="shared" si="11"/>
        <v>424026.5</v>
      </c>
      <c r="AD19" s="73">
        <f t="shared" si="11"/>
        <v>808348</v>
      </c>
      <c r="AE19" s="78">
        <f t="shared" si="11"/>
        <v>1157298.5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2024-12-23T07:03:16Z</dcterms:modified>
</cp:coreProperties>
</file>