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Stat May 23\Web\"/>
    </mc:Choice>
  </mc:AlternateContent>
  <bookViews>
    <workbookView xWindow="0" yWindow="0" windowWidth="20490" windowHeight="7755" tabRatio="261" firstSheet="2" activeTab="2"/>
  </bookViews>
  <sheets>
    <sheet name="0000" sheetId="4" state="veryHidden" r:id="rId1"/>
    <sheet name="XXXXXX" sheetId="5" state="veryHidden" r:id="rId2"/>
    <sheet name="2024" sheetId="1" r:id="rId3"/>
    <sheet name="Sheet1" sheetId="6" r:id="rId4"/>
  </sheets>
  <calcPr calcId="152511"/>
</workbook>
</file>

<file path=xl/calcChain.xml><?xml version="1.0" encoding="utf-8"?>
<calcChain xmlns="http://schemas.openxmlformats.org/spreadsheetml/2006/main">
  <c r="L27" i="1" l="1"/>
  <c r="H19" i="1" l="1"/>
  <c r="I51" i="1"/>
  <c r="I48" i="1" s="1"/>
  <c r="C51" i="1"/>
  <c r="C44" i="1"/>
  <c r="I30" i="1"/>
  <c r="I50" i="1" l="1"/>
  <c r="D44" i="1"/>
  <c r="D39" i="1" s="1"/>
  <c r="K19" i="1"/>
  <c r="C29" i="1"/>
  <c r="C30" i="1"/>
  <c r="L11" i="1"/>
  <c r="E7" i="1"/>
  <c r="K51" i="1"/>
  <c r="K46" i="1" s="1"/>
  <c r="G51" i="1"/>
  <c r="G46" i="1" s="1"/>
  <c r="O5" i="1"/>
  <c r="O6" i="1"/>
  <c r="O9" i="1"/>
  <c r="O10" i="1"/>
  <c r="O13" i="1"/>
  <c r="O14" i="1"/>
  <c r="O17" i="1"/>
  <c r="O18" i="1"/>
  <c r="O21" i="1"/>
  <c r="O22" i="1"/>
  <c r="O25" i="1"/>
  <c r="O26" i="1"/>
  <c r="K23" i="1"/>
  <c r="E27" i="1"/>
  <c r="N44" i="1"/>
  <c r="N43" i="1" s="1"/>
  <c r="M44" i="1"/>
  <c r="M41" i="1" s="1"/>
  <c r="O47" i="1"/>
  <c r="O45" i="1"/>
  <c r="O40" i="1"/>
  <c r="J29" i="1"/>
  <c r="J30" i="1"/>
  <c r="J7" i="1"/>
  <c r="K44" i="1"/>
  <c r="K41" i="1" s="1"/>
  <c r="N51" i="1"/>
  <c r="N50" i="1" s="1"/>
  <c r="M51" i="1"/>
  <c r="M50" i="1" s="1"/>
  <c r="L51" i="1"/>
  <c r="L48" i="1" s="1"/>
  <c r="L44" i="1"/>
  <c r="L43" i="1" s="1"/>
  <c r="O49" i="1"/>
  <c r="J51" i="1"/>
  <c r="J46" i="1" s="1"/>
  <c r="H51" i="1"/>
  <c r="H50" i="1" s="1"/>
  <c r="F51" i="1"/>
  <c r="F48" i="1" s="1"/>
  <c r="E51" i="1"/>
  <c r="E48" i="1" s="1"/>
  <c r="D51" i="1"/>
  <c r="D46" i="1" s="1"/>
  <c r="C48" i="1"/>
  <c r="O42" i="1"/>
  <c r="J44" i="1"/>
  <c r="I44" i="1"/>
  <c r="I43" i="1" s="1"/>
  <c r="H44" i="1"/>
  <c r="H41" i="1" s="1"/>
  <c r="G44" i="1"/>
  <c r="G43" i="1" s="1"/>
  <c r="F44" i="1"/>
  <c r="F39" i="1" s="1"/>
  <c r="E44" i="1"/>
  <c r="E41" i="1" s="1"/>
  <c r="F27" i="1"/>
  <c r="E29" i="1"/>
  <c r="L29" i="1"/>
  <c r="D29" i="1"/>
  <c r="F29" i="1"/>
  <c r="G29" i="1"/>
  <c r="H29" i="1"/>
  <c r="I29" i="1"/>
  <c r="K29" i="1"/>
  <c r="M29" i="1"/>
  <c r="N29" i="1"/>
  <c r="L30" i="1"/>
  <c r="D30" i="1"/>
  <c r="E30" i="1"/>
  <c r="F30" i="1"/>
  <c r="G30" i="1"/>
  <c r="H30" i="1"/>
  <c r="K30" i="1"/>
  <c r="M30" i="1"/>
  <c r="N30" i="1"/>
  <c r="M27" i="1"/>
  <c r="K27" i="1"/>
  <c r="M23" i="1"/>
  <c r="L23" i="1"/>
  <c r="M19" i="1"/>
  <c r="L19" i="1"/>
  <c r="M15" i="1"/>
  <c r="L15" i="1"/>
  <c r="K15" i="1"/>
  <c r="M11" i="1"/>
  <c r="K11" i="1"/>
  <c r="M7" i="1"/>
  <c r="L7" i="1"/>
  <c r="K7" i="1"/>
  <c r="N27" i="1"/>
  <c r="J27" i="1"/>
  <c r="I27" i="1"/>
  <c r="H27" i="1"/>
  <c r="G27" i="1"/>
  <c r="D27" i="1"/>
  <c r="N23" i="1"/>
  <c r="J23" i="1"/>
  <c r="I23" i="1"/>
  <c r="H23" i="1"/>
  <c r="G23" i="1"/>
  <c r="F23" i="1"/>
  <c r="E23" i="1"/>
  <c r="D23" i="1"/>
  <c r="N19" i="1"/>
  <c r="J19" i="1"/>
  <c r="I19" i="1"/>
  <c r="G19" i="1"/>
  <c r="F19" i="1"/>
  <c r="E19" i="1"/>
  <c r="D19" i="1"/>
  <c r="N15" i="1"/>
  <c r="J15" i="1"/>
  <c r="I15" i="1"/>
  <c r="H15" i="1"/>
  <c r="G15" i="1"/>
  <c r="F15" i="1"/>
  <c r="E15" i="1"/>
  <c r="D15" i="1"/>
  <c r="N11" i="1"/>
  <c r="J11" i="1"/>
  <c r="I11" i="1"/>
  <c r="H11" i="1"/>
  <c r="G11" i="1"/>
  <c r="F11" i="1"/>
  <c r="E11" i="1"/>
  <c r="D11" i="1"/>
  <c r="N7" i="1"/>
  <c r="I7" i="1"/>
  <c r="H7" i="1"/>
  <c r="G7" i="1"/>
  <c r="F7" i="1"/>
  <c r="D7" i="1"/>
  <c r="C27" i="1"/>
  <c r="C23" i="1"/>
  <c r="C19" i="1"/>
  <c r="C15" i="1"/>
  <c r="C11" i="1"/>
  <c r="C7" i="1"/>
  <c r="O51" i="1" l="1"/>
  <c r="O46" i="1" s="1"/>
  <c r="J39" i="1"/>
  <c r="J41" i="1"/>
  <c r="I52" i="1"/>
  <c r="K48" i="1"/>
  <c r="C46" i="1"/>
  <c r="J50" i="1"/>
  <c r="E46" i="1"/>
  <c r="K50" i="1"/>
  <c r="M46" i="1"/>
  <c r="M43" i="1"/>
  <c r="H46" i="1"/>
  <c r="N48" i="1"/>
  <c r="I39" i="1"/>
  <c r="M31" i="1"/>
  <c r="M28" i="1" s="1"/>
  <c r="N46" i="1"/>
  <c r="N31" i="1"/>
  <c r="N24" i="1" s="1"/>
  <c r="I41" i="1"/>
  <c r="H48" i="1"/>
  <c r="H43" i="1"/>
  <c r="F43" i="1"/>
  <c r="C50" i="1"/>
  <c r="G48" i="1"/>
  <c r="G50" i="1"/>
  <c r="D50" i="1"/>
  <c r="D48" i="1"/>
  <c r="D41" i="1"/>
  <c r="E52" i="1"/>
  <c r="N41" i="1"/>
  <c r="N52" i="1"/>
  <c r="C31" i="1"/>
  <c r="C24" i="1" s="1"/>
  <c r="N39" i="1"/>
  <c r="M48" i="1"/>
  <c r="M52" i="1"/>
  <c r="M39" i="1"/>
  <c r="L46" i="1"/>
  <c r="L50" i="1"/>
  <c r="L41" i="1"/>
  <c r="L39" i="1"/>
  <c r="L52" i="1"/>
  <c r="L31" i="1"/>
  <c r="L28" i="1" s="1"/>
  <c r="K52" i="1"/>
  <c r="K43" i="1"/>
  <c r="K39" i="1"/>
  <c r="K31" i="1"/>
  <c r="K24" i="1" s="1"/>
  <c r="J48" i="1"/>
  <c r="J43" i="1"/>
  <c r="J52" i="1"/>
  <c r="J31" i="1"/>
  <c r="J24" i="1" s="1"/>
  <c r="I46" i="1"/>
  <c r="I31" i="1"/>
  <c r="I28" i="1" s="1"/>
  <c r="H52" i="1"/>
  <c r="H39" i="1"/>
  <c r="O19" i="1"/>
  <c r="H31" i="1"/>
  <c r="H8" i="1" s="1"/>
  <c r="G52" i="1"/>
  <c r="G39" i="1"/>
  <c r="G41" i="1"/>
  <c r="G31" i="1"/>
  <c r="G12" i="1" s="1"/>
  <c r="F52" i="1"/>
  <c r="F46" i="1"/>
  <c r="F50" i="1"/>
  <c r="F41" i="1"/>
  <c r="F31" i="1"/>
  <c r="E50" i="1"/>
  <c r="E39" i="1"/>
  <c r="E43" i="1"/>
  <c r="O27" i="1"/>
  <c r="O15" i="1"/>
  <c r="E31" i="1"/>
  <c r="E16" i="1" s="1"/>
  <c r="O30" i="1"/>
  <c r="D52" i="1"/>
  <c r="D43" i="1"/>
  <c r="O23" i="1"/>
  <c r="D31" i="1"/>
  <c r="D12" i="1" s="1"/>
  <c r="O29" i="1"/>
  <c r="O11" i="1"/>
  <c r="O7" i="1"/>
  <c r="F16" i="1" l="1"/>
  <c r="F8" i="1"/>
  <c r="F12" i="1"/>
  <c r="J20" i="1"/>
  <c r="M16" i="1"/>
  <c r="M8" i="1"/>
  <c r="M12" i="1"/>
  <c r="M20" i="1"/>
  <c r="M24" i="1"/>
  <c r="N20" i="1"/>
  <c r="N16" i="1"/>
  <c r="N28" i="1"/>
  <c r="N12" i="1"/>
  <c r="N8" i="1"/>
  <c r="C28" i="1"/>
  <c r="C16" i="1"/>
  <c r="C8" i="1"/>
  <c r="C12" i="1"/>
  <c r="C20" i="1"/>
  <c r="L8" i="1"/>
  <c r="L12" i="1"/>
  <c r="L20" i="1"/>
  <c r="L24" i="1"/>
  <c r="L16" i="1"/>
  <c r="K12" i="1"/>
  <c r="K20" i="1"/>
  <c r="K16" i="1"/>
  <c r="K28" i="1"/>
  <c r="K8" i="1"/>
  <c r="J12" i="1"/>
  <c r="J28" i="1"/>
  <c r="J8" i="1"/>
  <c r="J16" i="1"/>
  <c r="I24" i="1"/>
  <c r="I12" i="1"/>
  <c r="I16" i="1"/>
  <c r="I8" i="1"/>
  <c r="I20" i="1"/>
  <c r="H16" i="1"/>
  <c r="H28" i="1"/>
  <c r="H12" i="1"/>
  <c r="H24" i="1"/>
  <c r="H20" i="1"/>
  <c r="G28" i="1"/>
  <c r="G16" i="1"/>
  <c r="G8" i="1"/>
  <c r="G24" i="1"/>
  <c r="G20" i="1"/>
  <c r="F20" i="1"/>
  <c r="F28" i="1"/>
  <c r="F24" i="1"/>
  <c r="O50" i="1"/>
  <c r="O31" i="1"/>
  <c r="O20" i="1" s="1"/>
  <c r="E12" i="1"/>
  <c r="E20" i="1"/>
  <c r="E24" i="1"/>
  <c r="E8" i="1"/>
  <c r="E28" i="1"/>
  <c r="O48" i="1"/>
  <c r="D24" i="1"/>
  <c r="D20" i="1"/>
  <c r="D28" i="1"/>
  <c r="D16" i="1"/>
  <c r="D8" i="1"/>
  <c r="O28" i="1" l="1"/>
  <c r="O16" i="1"/>
  <c r="O24" i="1"/>
  <c r="O8" i="1"/>
  <c r="O12" i="1"/>
  <c r="C41" i="1"/>
  <c r="C39" i="1"/>
  <c r="C52" i="1"/>
  <c r="O38" i="1"/>
  <c r="C43" i="1" l="1"/>
  <c r="O44" i="1"/>
  <c r="O52" i="1" l="1"/>
  <c r="O43" i="1"/>
  <c r="O41" i="1"/>
  <c r="O39" i="1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<sst xmlns="http://schemas.openxmlformats.org/spreadsheetml/2006/main" count="106" uniqueCount="53">
  <si>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</si>
  <si>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</si>
  <si>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</si>
  <si>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</si>
  <si>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</si>
  <si>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</si>
  <si>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</si>
  <si>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</si>
  <si>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</si>
  <si>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</si>
  <si>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</si>
  <si>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</si>
  <si>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</si>
  <si>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</si>
  <si>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</si>
  <si>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</si>
  <si>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</si>
  <si>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</si>
  <si>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</si>
  <si>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</si>
  <si>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</si>
  <si>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</si>
  <si>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</si>
  <si>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</si>
  <si>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</si>
  <si>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</si>
  <si>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</si>
  <si>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</si>
  <si>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</si>
  <si>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</si>
  <si>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</si>
  <si>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</si>
  <si>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</si>
  <si>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</si>
  <si>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</si>
  <si>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</si>
  <si>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</si>
  <si>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</si>
  <si>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</si>
  <si>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</si>
  <si>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</si>
  <si>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</si>
  <si>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</si>
  <si>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</si>
  <si>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</si>
  <si>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</si>
  <si>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</si>
  <si>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</si>
  <si>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</si>
  <si>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</si>
  <si>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</si>
  <si>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DURING JANUARY - DECEMBER  2024                                      </t>
  </si>
  <si>
    <t xml:space="preserve">                                                         DURING JANUARY - DECEMBER  2024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</si>
</sst>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 x14ac:knownFonts="1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100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3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18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7" fillId="4" borderId="6" xfId="0" applyFont="1" applyFill="1" applyBorder="1"/>
    <xf numFmtId="0" fontId="8" fillId="4" borderId="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/>
    <xf numFmtId="0" fontId="8" fillId="4" borderId="15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right"/>
    </xf>
    <xf numFmtId="0" fontId="7" fillId="4" borderId="28" xfId="0" applyFont="1" applyFill="1" applyBorder="1"/>
    <xf numFmtId="3" fontId="8" fillId="5" borderId="17" xfId="0" applyNumberFormat="1" applyFont="1" applyFill="1" applyBorder="1" applyAlignment="1">
      <alignment horizontal="center"/>
    </xf>
    <xf numFmtId="3" fontId="8" fillId="5" borderId="19" xfId="0" applyNumberFormat="1" applyFont="1" applyFill="1" applyBorder="1" applyAlignment="1">
      <alignment horizontal="center"/>
    </xf>
    <xf numFmtId="3" fontId="8" fillId="5" borderId="8" xfId="0" applyNumberFormat="1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8" fillId="6" borderId="40" xfId="0" applyFont="1" applyFill="1" applyBorder="1" applyAlignment="1">
      <alignment horizontal="center"/>
    </xf>
    <xf numFmtId="0" fontId="8" fillId="6" borderId="41" xfId="0" applyFont="1" applyFill="1" applyBorder="1" applyAlignment="1">
      <alignment horizontal="center"/>
    </xf>
    <xf numFmtId="0" fontId="8" fillId="6" borderId="50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66"/>
      <color rgb="FFFFFF99"/>
      <color rgb="FF9999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 x14ac:dyDescent="0.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zoomScaleNormal="79" zoomScaleSheetLayoutView="68" workbookViewId="0"/>
  </sheetViews>
  <sheetFormatPr defaultRowHeight="23.25" x14ac:dyDescent="0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60"/>
  <sheetViews>
    <sheetView showGridLines="0" tabSelected="1" topLeftCell="A73" zoomScale="120" zoomScaleNormal="120" workbookViewId="0">
      <selection activeCell="G49" sqref="G49"/>
    </sheetView>
  </sheetViews>
  <sheetFormatPr defaultColWidth="6.140625" defaultRowHeight="14.25" customHeight="1" x14ac:dyDescent="0.15"/>
  <cols>
    <col min="1" max="1" width="10.5703125" style="1" customWidth="1"/>
    <col min="2" max="2" width="9.140625" style="1" customWidth="1"/>
    <col min="3" max="3" width="7.5703125" style="1" customWidth="1"/>
    <col min="4" max="4" width="8.140625" style="59" customWidth="1"/>
    <col min="5" max="5" width="8.28515625" style="1" customWidth="1"/>
    <col min="6" max="6" width="8" style="1" customWidth="1"/>
    <col min="7" max="8" width="7.85546875" style="1" customWidth="1"/>
    <col min="9" max="9" width="8.140625" style="1" customWidth="1"/>
    <col min="10" max="10" width="7.85546875" style="1" customWidth="1"/>
    <col min="11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 x14ac:dyDescent="0.15">
      <c r="A1" s="96" t="s">
        <v>21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14.25" customHeight="1" x14ac:dyDescent="0.15">
      <c r="A2" s="96" t="s">
        <v>52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ht="14.25" customHeight="1" thickBot="1" x14ac:dyDescent="0.2">
      <c r="A3" s="97" t="s">
        <v>50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ht="14.25" customHeight="1" thickBot="1" x14ac:dyDescent="0.2">
      <c r="A4" s="94" t="s">
        <v>0</v>
      </c>
      <c r="B4" s="95"/>
      <c r="C4" s="88" t="s">
        <v>12</v>
      </c>
      <c r="D4" s="89" t="s">
        <v>11</v>
      </c>
      <c r="E4" s="89" t="s">
        <v>13</v>
      </c>
      <c r="F4" s="89" t="s">
        <v>14</v>
      </c>
      <c r="G4" s="89" t="s">
        <v>15</v>
      </c>
      <c r="H4" s="89" t="s">
        <v>16</v>
      </c>
      <c r="I4" s="89" t="s">
        <v>17</v>
      </c>
      <c r="J4" s="89" t="s">
        <v>18</v>
      </c>
      <c r="K4" s="89" t="s">
        <v>19</v>
      </c>
      <c r="L4" s="89" t="s">
        <v>23</v>
      </c>
      <c r="M4" s="89" t="s">
        <v>24</v>
      </c>
      <c r="N4" s="89" t="s">
        <v>25</v>
      </c>
      <c r="O4" s="90" t="s">
        <v>4</v>
      </c>
    </row>
    <row r="5" spans="1:15" ht="14.25" customHeight="1" x14ac:dyDescent="0.15">
      <c r="A5" s="70" t="s">
        <v>1</v>
      </c>
      <c r="B5" s="71" t="s">
        <v>2</v>
      </c>
      <c r="C5" s="40">
        <v>8475</v>
      </c>
      <c r="D5" s="54">
        <v>8252</v>
      </c>
      <c r="E5" s="15">
        <v>8439</v>
      </c>
      <c r="F5" s="15">
        <v>8229</v>
      </c>
      <c r="G5" s="15">
        <v>9128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6">
        <f>SUM(C5+D5+E5+F5+G5+H5+I5+J5+K5+L5+M5+N5)</f>
        <v>42523</v>
      </c>
    </row>
    <row r="6" spans="1:15" ht="14.25" customHeight="1" x14ac:dyDescent="0.15">
      <c r="A6" s="72" t="s">
        <v>48</v>
      </c>
      <c r="B6" s="73" t="s">
        <v>3</v>
      </c>
      <c r="C6" s="47">
        <v>12934</v>
      </c>
      <c r="D6" s="56">
        <v>17674</v>
      </c>
      <c r="E6" s="17">
        <v>16313</v>
      </c>
      <c r="F6" s="17">
        <v>14522</v>
      </c>
      <c r="G6" s="17">
        <v>14673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8">
        <f>SUM(C6+D6+E6+F6+G6+H6+I6+J6+K6+L6+M6+N6)</f>
        <v>76116</v>
      </c>
    </row>
    <row r="7" spans="1:15" s="5" customFormat="1" ht="14.25" customHeight="1" x14ac:dyDescent="0.15">
      <c r="A7" s="70"/>
      <c r="B7" s="74" t="s">
        <v>4</v>
      </c>
      <c r="C7" s="48">
        <f>SUM(C5+C6)</f>
        <v>21409</v>
      </c>
      <c r="D7" s="20">
        <f>SUM(D5+D6)</f>
        <v>25926</v>
      </c>
      <c r="E7" s="20">
        <f>SUM(E5+E6)</f>
        <v>24752</v>
      </c>
      <c r="F7" s="20">
        <f t="shared" ref="F7:O7" si="0">SUM(F5+F6)</f>
        <v>22751</v>
      </c>
      <c r="G7" s="20">
        <f t="shared" si="0"/>
        <v>23801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118639</v>
      </c>
    </row>
    <row r="8" spans="1:15" ht="14.25" customHeight="1" thickBot="1" x14ac:dyDescent="0.2">
      <c r="A8" s="75"/>
      <c r="B8" s="76" t="s">
        <v>5</v>
      </c>
      <c r="C8" s="49">
        <f>SUM(C7*100/C31)</f>
        <v>21.279408402826785</v>
      </c>
      <c r="D8" s="50">
        <f t="shared" ref="D8:O8" si="1">SUM(D7*100/D31)</f>
        <v>23.859526417021748</v>
      </c>
      <c r="E8" s="6">
        <f t="shared" si="1"/>
        <v>22.505091649694499</v>
      </c>
      <c r="F8" s="6">
        <f>SUM(F7*100/F31)</f>
        <v>23.478601872013705</v>
      </c>
      <c r="G8" s="6">
        <f t="shared" si="1"/>
        <v>22.97260776402911</v>
      </c>
      <c r="H8" s="6" t="e">
        <f t="shared" si="1"/>
        <v>#DIV/0!</v>
      </c>
      <c r="I8" s="6" t="e">
        <f t="shared" si="1"/>
        <v>#DIV/0!</v>
      </c>
      <c r="J8" s="6" t="e">
        <f>SUM(J7*100/J31)</f>
        <v>#DIV/0!</v>
      </c>
      <c r="K8" s="6" t="e">
        <f>SUM(K7*100/K31)</f>
        <v>#DIV/0!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22.825683342921074</v>
      </c>
    </row>
    <row r="9" spans="1:15" ht="14.25" customHeight="1" x14ac:dyDescent="0.15">
      <c r="A9" s="70" t="s">
        <v>6</v>
      </c>
      <c r="B9" s="71" t="s">
        <v>2</v>
      </c>
      <c r="C9" s="40">
        <v>9505</v>
      </c>
      <c r="D9" s="55">
        <v>9322</v>
      </c>
      <c r="E9" s="15">
        <v>9290</v>
      </c>
      <c r="F9" s="15">
        <v>8771</v>
      </c>
      <c r="G9" s="63">
        <v>8615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f>SUM(C9+D9+E9+F9+G9+H9+I9+J9+K9+L9+M9+N9)</f>
        <v>45503</v>
      </c>
    </row>
    <row r="10" spans="1:15" ht="14.25" customHeight="1" x14ac:dyDescent="0.15">
      <c r="A10" s="72" t="s">
        <v>30</v>
      </c>
      <c r="B10" s="73" t="s">
        <v>3</v>
      </c>
      <c r="C10" s="47">
        <v>10946</v>
      </c>
      <c r="D10" s="56">
        <v>12333</v>
      </c>
      <c r="E10" s="17">
        <v>12250</v>
      </c>
      <c r="F10" s="17">
        <v>10564</v>
      </c>
      <c r="G10" s="68">
        <v>12023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8">
        <f>SUM(C10+D10+E10+F10+G10+H10+I10+J10+K10+L10+M10+N10)</f>
        <v>58116</v>
      </c>
    </row>
    <row r="11" spans="1:15" ht="14.25" customHeight="1" x14ac:dyDescent="0.15">
      <c r="A11" s="72"/>
      <c r="B11" s="74" t="s">
        <v>4</v>
      </c>
      <c r="C11" s="48">
        <f>SUM(C9+C10)</f>
        <v>20451</v>
      </c>
      <c r="D11" s="20">
        <f t="shared" ref="D11:O11" si="2">SUM(D9+D10)</f>
        <v>21655</v>
      </c>
      <c r="E11" s="20">
        <f t="shared" si="2"/>
        <v>21540</v>
      </c>
      <c r="F11" s="20">
        <f t="shared" si="2"/>
        <v>19335</v>
      </c>
      <c r="G11" s="64">
        <f t="shared" si="2"/>
        <v>20638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103619</v>
      </c>
    </row>
    <row r="12" spans="1:15" ht="14.25" customHeight="1" thickBot="1" x14ac:dyDescent="0.2">
      <c r="A12" s="72"/>
      <c r="B12" s="77" t="s">
        <v>5</v>
      </c>
      <c r="C12" s="49">
        <f>SUM(C11*100/C31)</f>
        <v>20.327207307497343</v>
      </c>
      <c r="D12" s="50">
        <f>SUM(D11*100/D31)</f>
        <v>19.928953350328083</v>
      </c>
      <c r="E12" s="50">
        <f t="shared" ref="E12:O12" si="3">SUM(E11*100/E31)</f>
        <v>19.584666860634275</v>
      </c>
      <c r="F12" s="8">
        <f t="shared" si="3"/>
        <v>19.953354454546393</v>
      </c>
      <c r="G12" s="65">
        <f t="shared" si="3"/>
        <v>19.919695770515222</v>
      </c>
      <c r="H12" s="8" t="e">
        <f t="shared" si="3"/>
        <v>#DIV/0!</v>
      </c>
      <c r="I12" s="8" t="e">
        <f t="shared" si="3"/>
        <v>#DIV/0!</v>
      </c>
      <c r="J12" s="8" t="e">
        <f t="shared" si="3"/>
        <v>#DIV/0!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19.935893612641195</v>
      </c>
    </row>
    <row r="13" spans="1:15" ht="14.25" customHeight="1" x14ac:dyDescent="0.15">
      <c r="A13" s="78" t="s">
        <v>7</v>
      </c>
      <c r="B13" s="71" t="s">
        <v>2</v>
      </c>
      <c r="C13" s="39">
        <v>13359</v>
      </c>
      <c r="D13" s="57">
        <v>11370</v>
      </c>
      <c r="E13" s="30">
        <v>10343</v>
      </c>
      <c r="F13" s="15">
        <v>10459</v>
      </c>
      <c r="G13" s="15">
        <v>10722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6">
        <f>SUM(C13+D13+E13+F13+G13+H13+I13+J13+K13+L13+M13+N13)</f>
        <v>56253</v>
      </c>
    </row>
    <row r="14" spans="1:15" ht="14.25" customHeight="1" x14ac:dyDescent="0.15">
      <c r="A14" s="72" t="s">
        <v>31</v>
      </c>
      <c r="B14" s="73" t="s">
        <v>3</v>
      </c>
      <c r="C14" s="47">
        <v>16863</v>
      </c>
      <c r="D14" s="56">
        <v>17402</v>
      </c>
      <c r="E14" s="17">
        <v>18054</v>
      </c>
      <c r="F14" s="17">
        <v>14045</v>
      </c>
      <c r="G14" s="17">
        <v>13945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>
        <f>SUM(C14+D14+E14+F14+G14+H14+I14+J14+K14+L14+M14+N14)</f>
        <v>80309</v>
      </c>
    </row>
    <row r="15" spans="1:15" ht="14.25" customHeight="1" x14ac:dyDescent="0.15">
      <c r="A15" s="72"/>
      <c r="B15" s="74" t="s">
        <v>4</v>
      </c>
      <c r="C15" s="48">
        <f>SUM(C13+C14)</f>
        <v>30222</v>
      </c>
      <c r="D15" s="20">
        <f t="shared" ref="D15:O15" si="4">SUM(D13+D14)</f>
        <v>28772</v>
      </c>
      <c r="E15" s="20">
        <f t="shared" si="4"/>
        <v>28397</v>
      </c>
      <c r="F15" s="20">
        <f t="shared" si="4"/>
        <v>24504</v>
      </c>
      <c r="G15" s="20">
        <f t="shared" si="4"/>
        <v>24667</v>
      </c>
      <c r="H15" s="20">
        <f t="shared" si="4"/>
        <v>0</v>
      </c>
      <c r="I15" s="20">
        <f t="shared" si="4"/>
        <v>0</v>
      </c>
      <c r="J15" s="20">
        <f t="shared" si="4"/>
        <v>0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136562</v>
      </c>
    </row>
    <row r="16" spans="1:15" ht="14.25" customHeight="1" thickBot="1" x14ac:dyDescent="0.2">
      <c r="A16" s="72"/>
      <c r="B16" s="77" t="s">
        <v>5</v>
      </c>
      <c r="C16" s="51">
        <f>SUM(C15*100/C31)</f>
        <v>30.039062111739508</v>
      </c>
      <c r="D16" s="52">
        <f t="shared" ref="D16:O16" si="5">SUM(D15*100/D31)</f>
        <v>26.478681403631477</v>
      </c>
      <c r="E16" s="52">
        <f t="shared" si="5"/>
        <v>25.819210066918824</v>
      </c>
      <c r="F16" s="8">
        <f t="shared" si="5"/>
        <v>25.287664729982147</v>
      </c>
      <c r="G16" s="8">
        <f t="shared" si="5"/>
        <v>23.808466691118277</v>
      </c>
      <c r="H16" s="8" t="e">
        <f t="shared" si="5"/>
        <v>#DIV/0!</v>
      </c>
      <c r="I16" s="8" t="e">
        <f t="shared" si="5"/>
        <v>#DIV/0!</v>
      </c>
      <c r="J16" s="8" t="e">
        <f t="shared" si="5"/>
        <v>#DIV/0!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26.273999011083941</v>
      </c>
    </row>
    <row r="17" spans="1:15" ht="14.25" customHeight="1" x14ac:dyDescent="0.15">
      <c r="A17" s="78" t="s">
        <v>8</v>
      </c>
      <c r="B17" s="71" t="s">
        <v>2</v>
      </c>
      <c r="C17" s="14">
        <v>3366</v>
      </c>
      <c r="D17" s="58">
        <v>4159</v>
      </c>
      <c r="E17" s="15">
        <v>5253</v>
      </c>
      <c r="F17" s="15">
        <v>3360</v>
      </c>
      <c r="G17" s="15">
        <v>5211</v>
      </c>
      <c r="H17" s="63">
        <v>0</v>
      </c>
      <c r="I17" s="63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f>SUM(C17+D17+E17+F17+G17+H17+I17+J17+K17+L17+M17+N17)</f>
        <v>21349</v>
      </c>
    </row>
    <row r="18" spans="1:15" ht="14.25" customHeight="1" x14ac:dyDescent="0.15">
      <c r="A18" s="72" t="s">
        <v>32</v>
      </c>
      <c r="B18" s="73" t="s">
        <v>3</v>
      </c>
      <c r="C18" s="47">
        <v>2527</v>
      </c>
      <c r="D18" s="55">
        <v>2910</v>
      </c>
      <c r="E18" s="17">
        <v>2729</v>
      </c>
      <c r="F18" s="17">
        <v>1860</v>
      </c>
      <c r="G18" s="17">
        <v>2937</v>
      </c>
      <c r="H18" s="68">
        <v>0</v>
      </c>
      <c r="I18" s="68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f>SUM(C18+D18+E18+F18+G18+H18+I18+J18+K18+L18+M18+N18)</f>
        <v>12963</v>
      </c>
    </row>
    <row r="19" spans="1:15" ht="14.25" customHeight="1" x14ac:dyDescent="0.15">
      <c r="A19" s="72"/>
      <c r="B19" s="74" t="s">
        <v>4</v>
      </c>
      <c r="C19" s="48">
        <f>SUM(C17+C18)</f>
        <v>5893</v>
      </c>
      <c r="D19" s="20">
        <f t="shared" ref="D19:O19" si="6">SUM(D17+D18)</f>
        <v>7069</v>
      </c>
      <c r="E19" s="20">
        <f t="shared" si="6"/>
        <v>7982</v>
      </c>
      <c r="F19" s="20">
        <f t="shared" si="6"/>
        <v>5220</v>
      </c>
      <c r="G19" s="20">
        <f t="shared" si="6"/>
        <v>8148</v>
      </c>
      <c r="H19" s="64">
        <f t="shared" si="6"/>
        <v>0</v>
      </c>
      <c r="I19" s="64">
        <f t="shared" si="6"/>
        <v>0</v>
      </c>
      <c r="J19" s="20">
        <f t="shared" si="6"/>
        <v>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34312</v>
      </c>
    </row>
    <row r="20" spans="1:15" ht="14.25" customHeight="1" thickBot="1" x14ac:dyDescent="0.2">
      <c r="A20" s="72"/>
      <c r="B20" s="77" t="s">
        <v>5</v>
      </c>
      <c r="C20" s="49">
        <f>SUM(C19*100/C31)</f>
        <v>5.8573288671987598</v>
      </c>
      <c r="D20" s="50">
        <f t="shared" ref="D20:O20" si="7">SUM(D19*100/D31)</f>
        <v>6.5055539706058294</v>
      </c>
      <c r="E20" s="50">
        <f t="shared" si="7"/>
        <v>7.2574192609834158</v>
      </c>
      <c r="F20" s="8">
        <f t="shared" si="7"/>
        <v>5.3869413112351783</v>
      </c>
      <c r="G20" s="8">
        <f t="shared" si="7"/>
        <v>7.8644093971391618</v>
      </c>
      <c r="H20" s="65" t="e">
        <f t="shared" si="7"/>
        <v>#DIV/0!</v>
      </c>
      <c r="I20" s="65" t="e">
        <f t="shared" si="7"/>
        <v>#DIV/0!</v>
      </c>
      <c r="J20" s="8" t="e">
        <f t="shared" si="7"/>
        <v>#DIV/0!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6.6014956874409583</v>
      </c>
    </row>
    <row r="21" spans="1:15" ht="14.25" customHeight="1" x14ac:dyDescent="0.15">
      <c r="A21" s="78" t="s">
        <v>9</v>
      </c>
      <c r="B21" s="71" t="s">
        <v>2</v>
      </c>
      <c r="C21" s="39">
        <v>1848</v>
      </c>
      <c r="D21" s="57">
        <v>2397</v>
      </c>
      <c r="E21" s="30">
        <v>1984</v>
      </c>
      <c r="F21" s="15">
        <v>1683</v>
      </c>
      <c r="G21" s="15">
        <v>2185</v>
      </c>
      <c r="H21" s="63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f>SUM(C21+D21+E21+F21+G21+H21+I21+J21+K21+L21+M21+N21)</f>
        <v>10097</v>
      </c>
    </row>
    <row r="22" spans="1:15" ht="14.25" customHeight="1" x14ac:dyDescent="0.15">
      <c r="A22" s="72" t="s">
        <v>47</v>
      </c>
      <c r="B22" s="73" t="s">
        <v>3</v>
      </c>
      <c r="C22" s="47">
        <v>1573</v>
      </c>
      <c r="D22" s="56">
        <v>2085</v>
      </c>
      <c r="E22" s="17">
        <v>2141</v>
      </c>
      <c r="F22" s="17">
        <v>2224</v>
      </c>
      <c r="G22" s="17">
        <v>2714</v>
      </c>
      <c r="H22" s="68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10737</v>
      </c>
    </row>
    <row r="23" spans="1:15" ht="14.25" customHeight="1" x14ac:dyDescent="0.15">
      <c r="A23" s="72"/>
      <c r="B23" s="74" t="s">
        <v>4</v>
      </c>
      <c r="C23" s="48">
        <f>SUM(C21+C22)</f>
        <v>3421</v>
      </c>
      <c r="D23" s="20">
        <f t="shared" ref="D23:O23" si="8">SUM(D21+D22)</f>
        <v>4482</v>
      </c>
      <c r="E23" s="20">
        <f t="shared" si="8"/>
        <v>4125</v>
      </c>
      <c r="F23" s="20">
        <f t="shared" si="8"/>
        <v>3907</v>
      </c>
      <c r="G23" s="20">
        <f t="shared" si="8"/>
        <v>4899</v>
      </c>
      <c r="H23" s="64">
        <f t="shared" si="8"/>
        <v>0</v>
      </c>
      <c r="I23" s="20">
        <f t="shared" si="8"/>
        <v>0</v>
      </c>
      <c r="J23" s="20">
        <f t="shared" si="8"/>
        <v>0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20834</v>
      </c>
    </row>
    <row r="24" spans="1:15" ht="14.25" customHeight="1" thickBot="1" x14ac:dyDescent="0.2">
      <c r="A24" s="72"/>
      <c r="B24" s="77" t="s">
        <v>5</v>
      </c>
      <c r="C24" s="49">
        <f>SUM(C23*100/C31)</f>
        <v>3.4002922203778985</v>
      </c>
      <c r="D24" s="50">
        <f t="shared" ref="D24:O24" si="9">SUM(D23*100/D31)</f>
        <v>4.1247549718850367</v>
      </c>
      <c r="E24" s="52">
        <f t="shared" si="9"/>
        <v>3.7505455338958393</v>
      </c>
      <c r="F24" s="8">
        <f t="shared" si="9"/>
        <v>4.0319501346735329</v>
      </c>
      <c r="G24" s="8">
        <f t="shared" si="9"/>
        <v>4.7284906279559102</v>
      </c>
      <c r="H24" s="65" t="e">
        <f t="shared" si="9"/>
        <v>#DIV/0!</v>
      </c>
      <c r="I24" s="8" t="e">
        <f t="shared" si="9"/>
        <v>#DIV/0!</v>
      </c>
      <c r="J24" s="8" t="e">
        <f t="shared" si="9"/>
        <v>#DIV/0!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4.0083807750100524</v>
      </c>
    </row>
    <row r="25" spans="1:15" ht="14.25" customHeight="1" x14ac:dyDescent="0.15">
      <c r="A25" s="78" t="s">
        <v>10</v>
      </c>
      <c r="B25" s="71" t="s">
        <v>2</v>
      </c>
      <c r="C25" s="39">
        <v>8460</v>
      </c>
      <c r="D25" s="57">
        <v>8470</v>
      </c>
      <c r="E25" s="15">
        <v>10324</v>
      </c>
      <c r="F25" s="15">
        <v>10098</v>
      </c>
      <c r="G25" s="15">
        <v>8995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f>SUM(C25+D25+E25+F25+G25+H25+I25+J25+K25+L25+M25+N25)</f>
        <v>46347</v>
      </c>
    </row>
    <row r="26" spans="1:15" ht="14.25" customHeight="1" x14ac:dyDescent="0.15">
      <c r="A26" s="72" t="s">
        <v>33</v>
      </c>
      <c r="B26" s="73" t="s">
        <v>3</v>
      </c>
      <c r="C26" s="47">
        <v>10753</v>
      </c>
      <c r="D26" s="56">
        <v>12287</v>
      </c>
      <c r="E26" s="17">
        <v>12864</v>
      </c>
      <c r="F26" s="17">
        <v>11086</v>
      </c>
      <c r="G26" s="17">
        <v>12458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59448</v>
      </c>
    </row>
    <row r="27" spans="1:15" ht="14.25" customHeight="1" x14ac:dyDescent="0.15">
      <c r="A27" s="72"/>
      <c r="B27" s="74" t="s">
        <v>4</v>
      </c>
      <c r="C27" s="48">
        <f>SUM(C25+C26)</f>
        <v>19213</v>
      </c>
      <c r="D27" s="20">
        <f t="shared" ref="D27:O27" si="10">SUM(D25+D26)</f>
        <v>20757</v>
      </c>
      <c r="E27" s="20">
        <f t="shared" si="10"/>
        <v>23188</v>
      </c>
      <c r="F27" s="20">
        <f>SUM(F25+F26)</f>
        <v>21184</v>
      </c>
      <c r="G27" s="20">
        <f t="shared" si="10"/>
        <v>21453</v>
      </c>
      <c r="H27" s="20">
        <f t="shared" si="10"/>
        <v>0</v>
      </c>
      <c r="I27" s="20">
        <f t="shared" si="10"/>
        <v>0</v>
      </c>
      <c r="J27" s="20">
        <f t="shared" si="10"/>
        <v>0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105795</v>
      </c>
    </row>
    <row r="28" spans="1:15" ht="14.25" customHeight="1" thickBot="1" x14ac:dyDescent="0.2">
      <c r="A28" s="72"/>
      <c r="B28" s="77" t="s">
        <v>5</v>
      </c>
      <c r="C28" s="51">
        <f>SUM(C27*100/C31)</f>
        <v>19.096701090359709</v>
      </c>
      <c r="D28" s="52">
        <f t="shared" ref="D28:O28" si="11">SUM(D27*100/D31)</f>
        <v>19.102529886527826</v>
      </c>
      <c r="E28" s="52">
        <f t="shared" si="11"/>
        <v>21.083066627873144</v>
      </c>
      <c r="F28" s="8">
        <f t="shared" si="11"/>
        <v>21.861487497549046</v>
      </c>
      <c r="G28" s="8">
        <f t="shared" si="11"/>
        <v>20.706329749242322</v>
      </c>
      <c r="H28" s="8" t="e">
        <f t="shared" si="11"/>
        <v>#DIV/0!</v>
      </c>
      <c r="I28" s="8" t="e">
        <f t="shared" si="11"/>
        <v>#DIV/0!</v>
      </c>
      <c r="J28" s="8" t="e">
        <f t="shared" si="11"/>
        <v>#DIV/0!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20.354547570902781</v>
      </c>
    </row>
    <row r="29" spans="1:15" ht="14.25" customHeight="1" x14ac:dyDescent="0.15">
      <c r="A29" s="78" t="s">
        <v>20</v>
      </c>
      <c r="B29" s="79" t="s">
        <v>2</v>
      </c>
      <c r="C29" s="22">
        <f t="shared" ref="C29:N29" si="12">SUM(C5+C9+C13+C17+C21+C25)</f>
        <v>45013</v>
      </c>
      <c r="D29" s="22">
        <f t="shared" si="12"/>
        <v>43970</v>
      </c>
      <c r="E29" s="22">
        <f>SUM(E5+E9+E13+E17+E21+E25)</f>
        <v>45633</v>
      </c>
      <c r="F29" s="22">
        <f t="shared" si="12"/>
        <v>42600</v>
      </c>
      <c r="G29" s="22">
        <f t="shared" si="12"/>
        <v>44856</v>
      </c>
      <c r="H29" s="22">
        <f t="shared" si="12"/>
        <v>0</v>
      </c>
      <c r="I29" s="22">
        <f t="shared" si="12"/>
        <v>0</v>
      </c>
      <c r="J29" s="22">
        <f t="shared" si="12"/>
        <v>0</v>
      </c>
      <c r="K29" s="85">
        <f t="shared" ref="K29:M30" si="13">SUM(K5+K9+K13+K17+K21+K25)</f>
        <v>0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222072</v>
      </c>
    </row>
    <row r="30" spans="1:15" ht="14.25" customHeight="1" x14ac:dyDescent="0.15">
      <c r="A30" s="72"/>
      <c r="B30" s="74" t="s">
        <v>3</v>
      </c>
      <c r="C30" s="19">
        <f>SUM(C6+C10+C14+C18+C22+C26)</f>
        <v>55596</v>
      </c>
      <c r="D30" s="20">
        <f t="shared" ref="D30:N30" si="14">SUM(D6+D10+D14+D18+D22+D26)</f>
        <v>64691</v>
      </c>
      <c r="E30" s="20">
        <f t="shared" si="14"/>
        <v>64351</v>
      </c>
      <c r="F30" s="20">
        <f t="shared" si="14"/>
        <v>54301</v>
      </c>
      <c r="G30" s="20">
        <f t="shared" si="14"/>
        <v>58750</v>
      </c>
      <c r="H30" s="20">
        <f t="shared" si="14"/>
        <v>0</v>
      </c>
      <c r="I30" s="20">
        <f t="shared" si="14"/>
        <v>0</v>
      </c>
      <c r="J30" s="20">
        <f t="shared" si="14"/>
        <v>0</v>
      </c>
      <c r="K30" s="86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297689</v>
      </c>
    </row>
    <row r="31" spans="1:15" ht="14.25" customHeight="1" thickBot="1" x14ac:dyDescent="0.2">
      <c r="A31" s="75"/>
      <c r="B31" s="76" t="s">
        <v>20</v>
      </c>
      <c r="C31" s="11">
        <f>SUM(C29+C30)</f>
        <v>100609</v>
      </c>
      <c r="D31" s="12">
        <f t="shared" ref="D31:O31" si="15">SUM(D29+D30)</f>
        <v>108661</v>
      </c>
      <c r="E31" s="12">
        <f t="shared" si="15"/>
        <v>109984</v>
      </c>
      <c r="F31" s="12">
        <f t="shared" si="15"/>
        <v>96901</v>
      </c>
      <c r="G31" s="12">
        <f t="shared" si="15"/>
        <v>103606</v>
      </c>
      <c r="H31" s="12">
        <f t="shared" si="15"/>
        <v>0</v>
      </c>
      <c r="I31" s="12">
        <f t="shared" si="15"/>
        <v>0</v>
      </c>
      <c r="J31" s="12">
        <f t="shared" si="15"/>
        <v>0</v>
      </c>
      <c r="K31" s="87">
        <f>SUM(K29+K30)</f>
        <v>0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519761</v>
      </c>
    </row>
    <row r="32" spans="1:15" ht="14.25" customHeight="1" x14ac:dyDescent="0.15">
      <c r="A32" s="5" t="s">
        <v>26</v>
      </c>
    </row>
    <row r="33" spans="1:18" ht="14.25" customHeight="1" x14ac:dyDescent="0.5">
      <c r="A33" s="1" t="s">
        <v>26</v>
      </c>
      <c r="L33" s="62"/>
    </row>
    <row r="34" spans="1:18" ht="14.25" customHeight="1" x14ac:dyDescent="0.15">
      <c r="A34" s="96" t="s">
        <v>21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</row>
    <row r="35" spans="1:18" ht="14.25" customHeight="1" x14ac:dyDescent="0.15">
      <c r="A35" s="96" t="s">
        <v>51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</row>
    <row r="36" spans="1:18" ht="14.25" customHeight="1" thickBot="1" x14ac:dyDescent="0.2">
      <c r="A36" s="96" t="s">
        <v>26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1:18" ht="16.5" customHeight="1" thickBot="1" x14ac:dyDescent="0.2">
      <c r="A37" s="94" t="s">
        <v>0</v>
      </c>
      <c r="B37" s="95"/>
      <c r="C37" s="88" t="s">
        <v>12</v>
      </c>
      <c r="D37" s="89" t="s">
        <v>11</v>
      </c>
      <c r="E37" s="89" t="s">
        <v>13</v>
      </c>
      <c r="F37" s="89" t="s">
        <v>14</v>
      </c>
      <c r="G37" s="89" t="s">
        <v>15</v>
      </c>
      <c r="H37" s="89" t="s">
        <v>16</v>
      </c>
      <c r="I37" s="89" t="s">
        <v>17</v>
      </c>
      <c r="J37" s="89" t="s">
        <v>18</v>
      </c>
      <c r="K37" s="91" t="s">
        <v>19</v>
      </c>
      <c r="L37" s="92" t="s">
        <v>23</v>
      </c>
      <c r="M37" s="93" t="s">
        <v>24</v>
      </c>
      <c r="N37" s="89" t="s">
        <v>25</v>
      </c>
      <c r="O37" s="90" t="s">
        <v>4</v>
      </c>
    </row>
    <row r="38" spans="1:18" ht="16.5" customHeight="1" x14ac:dyDescent="0.15">
      <c r="A38" s="70" t="s">
        <v>2</v>
      </c>
      <c r="B38" s="80" t="s">
        <v>27</v>
      </c>
      <c r="C38" s="69">
        <v>11836</v>
      </c>
      <c r="D38" s="55">
        <v>13987</v>
      </c>
      <c r="E38" s="30">
        <v>16576</v>
      </c>
      <c r="F38" s="30">
        <v>18776</v>
      </c>
      <c r="G38" s="30">
        <v>17379</v>
      </c>
      <c r="H38" s="30">
        <v>0</v>
      </c>
      <c r="I38" s="30">
        <v>0</v>
      </c>
      <c r="J38" s="30">
        <v>0</v>
      </c>
      <c r="K38" s="31">
        <v>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78554</v>
      </c>
    </row>
    <row r="39" spans="1:18" ht="16.5" customHeight="1" x14ac:dyDescent="0.15">
      <c r="A39" s="70"/>
      <c r="B39" s="81" t="s">
        <v>5</v>
      </c>
      <c r="C39" s="33">
        <f>SUM(C38*100/C44)</f>
        <v>26.294625996934219</v>
      </c>
      <c r="D39" s="34">
        <f>SUM(D38*100/D44)</f>
        <v>31.810325221742097</v>
      </c>
      <c r="E39" s="34">
        <f t="shared" ref="E39:N39" si="16">SUM(E38*100/E44)</f>
        <v>36.324589660990952</v>
      </c>
      <c r="F39" s="34">
        <f t="shared" si="16"/>
        <v>44.075117370892016</v>
      </c>
      <c r="G39" s="34">
        <f t="shared" si="16"/>
        <v>38.743980738362758</v>
      </c>
      <c r="H39" s="34" t="e">
        <f t="shared" si="16"/>
        <v>#DIV/0!</v>
      </c>
      <c r="I39" s="34" t="e">
        <f t="shared" si="16"/>
        <v>#DIV/0!</v>
      </c>
      <c r="J39" s="34" t="e">
        <f t="shared" si="16"/>
        <v>#DIV/0!</v>
      </c>
      <c r="K39" s="35" t="e">
        <f>SUM(K38*100/K44)</f>
        <v>#DIV/0!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35.373212291509063</v>
      </c>
      <c r="R39" s="46"/>
    </row>
    <row r="40" spans="1:18" ht="16.5" customHeight="1" x14ac:dyDescent="0.15">
      <c r="A40" s="72"/>
      <c r="B40" s="80" t="s">
        <v>28</v>
      </c>
      <c r="C40" s="29">
        <v>29473</v>
      </c>
      <c r="D40" s="55">
        <v>29059</v>
      </c>
      <c r="E40" s="30">
        <v>27962</v>
      </c>
      <c r="F40" s="30">
        <v>22833</v>
      </c>
      <c r="G40" s="30">
        <v>26338</v>
      </c>
      <c r="H40" s="30">
        <v>0</v>
      </c>
      <c r="I40" s="30">
        <v>0</v>
      </c>
      <c r="J40" s="30">
        <v>0</v>
      </c>
      <c r="K40" s="31">
        <v>0</v>
      </c>
      <c r="L40" s="30">
        <v>0</v>
      </c>
      <c r="M40" s="30">
        <v>0</v>
      </c>
      <c r="N40" s="30">
        <v>0</v>
      </c>
      <c r="O40" s="32">
        <f>SUM(C40+D40+E40+F40+G40+H40+I40+J40+K40+L40+M40+N40)</f>
        <v>135665</v>
      </c>
      <c r="R40" s="46"/>
    </row>
    <row r="41" spans="1:18" ht="16.5" customHeight="1" x14ac:dyDescent="0.15">
      <c r="A41" s="72"/>
      <c r="B41" s="82" t="s">
        <v>5</v>
      </c>
      <c r="C41" s="37">
        <f>SUM(C40*100/C44)</f>
        <v>65.476640081754155</v>
      </c>
      <c r="D41" s="34">
        <f>SUM(D40*100/D44)</f>
        <v>66.088241983170349</v>
      </c>
      <c r="E41" s="34">
        <f t="shared" ref="E41:N41" si="17">SUM(E40*100/E44)</f>
        <v>61.275831087151843</v>
      </c>
      <c r="F41" s="34">
        <f t="shared" si="17"/>
        <v>53.598591549295776</v>
      </c>
      <c r="G41" s="34">
        <f t="shared" si="17"/>
        <v>58.716782593187091</v>
      </c>
      <c r="H41" s="34" t="e">
        <f t="shared" si="17"/>
        <v>#DIV/0!</v>
      </c>
      <c r="I41" s="34" t="e">
        <f t="shared" si="17"/>
        <v>#DIV/0!</v>
      </c>
      <c r="J41" s="34" t="e">
        <f t="shared" si="17"/>
        <v>#DIV/0!</v>
      </c>
      <c r="K41" s="38" t="e">
        <f t="shared" si="17"/>
        <v>#DIV/0!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61.0905472099139</v>
      </c>
      <c r="R41" s="46"/>
    </row>
    <row r="42" spans="1:18" ht="16.5" customHeight="1" x14ac:dyDescent="0.15">
      <c r="A42" s="72"/>
      <c r="B42" s="83" t="s">
        <v>29</v>
      </c>
      <c r="C42" s="39">
        <v>3704</v>
      </c>
      <c r="D42" s="60">
        <v>924</v>
      </c>
      <c r="E42" s="30">
        <v>1095</v>
      </c>
      <c r="F42" s="30">
        <v>991</v>
      </c>
      <c r="G42" s="30">
        <v>1139</v>
      </c>
      <c r="H42" s="30">
        <v>0</v>
      </c>
      <c r="I42" s="30">
        <v>0</v>
      </c>
      <c r="J42" s="30">
        <v>0</v>
      </c>
      <c r="K42" s="31">
        <v>0</v>
      </c>
      <c r="L42" s="30">
        <v>0</v>
      </c>
      <c r="M42" s="30">
        <v>0</v>
      </c>
      <c r="N42" s="30">
        <v>0</v>
      </c>
      <c r="O42" s="32">
        <f>SUM(C42+D42+E42+F42+G42+H42+I42+J42+K42+L42+M42+N42)</f>
        <v>7853</v>
      </c>
    </row>
    <row r="43" spans="1:18" ht="16.5" customHeight="1" x14ac:dyDescent="0.15">
      <c r="A43" s="72"/>
      <c r="B43" s="84" t="s">
        <v>34</v>
      </c>
      <c r="C43" s="37">
        <f>SUM(C42*100/C44)</f>
        <v>8.2287339213116208</v>
      </c>
      <c r="D43" s="34">
        <f>SUM(D42*100/D44)</f>
        <v>2.1014327950875598</v>
      </c>
      <c r="E43" s="34">
        <f t="shared" ref="E43:N43" si="18">SUM(E42*100/E44)</f>
        <v>2.3995792518572086</v>
      </c>
      <c r="F43" s="34">
        <f t="shared" si="18"/>
        <v>2.3262910798122065</v>
      </c>
      <c r="G43" s="34">
        <f t="shared" si="18"/>
        <v>2.5392366684501515</v>
      </c>
      <c r="H43" s="34" t="e">
        <f t="shared" si="18"/>
        <v>#DIV/0!</v>
      </c>
      <c r="I43" s="34" t="e">
        <f t="shared" si="18"/>
        <v>#DIV/0!</v>
      </c>
      <c r="J43" s="34" t="e">
        <f t="shared" si="18"/>
        <v>#DIV/0!</v>
      </c>
      <c r="K43" s="38" t="e">
        <f t="shared" si="18"/>
        <v>#DIV/0!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3.5362404985770381</v>
      </c>
    </row>
    <row r="44" spans="1:18" ht="16.5" customHeight="1" thickBot="1" x14ac:dyDescent="0.2">
      <c r="A44" s="70"/>
      <c r="B44" s="77" t="s">
        <v>4</v>
      </c>
      <c r="C44" s="2">
        <f>SUM(C38+C40+C42)</f>
        <v>45013</v>
      </c>
      <c r="D44" s="53">
        <f>SUM(D38+D40+D42)</f>
        <v>43970</v>
      </c>
      <c r="E44" s="3">
        <f t="shared" ref="E44:K44" si="19">SUM(E38+E40+E42)</f>
        <v>45633</v>
      </c>
      <c r="F44" s="3">
        <f t="shared" si="19"/>
        <v>42600</v>
      </c>
      <c r="G44" s="3">
        <f t="shared" si="19"/>
        <v>44856</v>
      </c>
      <c r="H44" s="3">
        <f t="shared" si="19"/>
        <v>0</v>
      </c>
      <c r="I44" s="3">
        <f t="shared" si="19"/>
        <v>0</v>
      </c>
      <c r="J44" s="3">
        <f t="shared" si="19"/>
        <v>0</v>
      </c>
      <c r="K44" s="2">
        <f t="shared" si="19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222072</v>
      </c>
    </row>
    <row r="45" spans="1:18" ht="16.5" customHeight="1" x14ac:dyDescent="0.15">
      <c r="A45" s="78" t="s">
        <v>3</v>
      </c>
      <c r="B45" s="71" t="s">
        <v>27</v>
      </c>
      <c r="C45" s="40">
        <v>19806</v>
      </c>
      <c r="D45" s="57">
        <v>22990</v>
      </c>
      <c r="E45" s="15">
        <v>23661</v>
      </c>
      <c r="F45" s="41">
        <v>21089</v>
      </c>
      <c r="G45" s="63">
        <v>23814</v>
      </c>
      <c r="H45" s="41">
        <v>0</v>
      </c>
      <c r="I45" s="63">
        <v>0</v>
      </c>
      <c r="J45" s="15">
        <v>0</v>
      </c>
      <c r="K45" s="15">
        <v>0</v>
      </c>
      <c r="L45" s="41">
        <v>0</v>
      </c>
      <c r="M45" s="15">
        <v>0</v>
      </c>
      <c r="N45" s="15">
        <v>0</v>
      </c>
      <c r="O45" s="16">
        <f>SUM(C45+D45+E45+F45+G45+H45+I45+J45+K45+L45+M45+N45)</f>
        <v>111360</v>
      </c>
    </row>
    <row r="46" spans="1:18" ht="16.5" customHeight="1" x14ac:dyDescent="0.15">
      <c r="A46" s="70"/>
      <c r="B46" s="81" t="s">
        <v>5</v>
      </c>
      <c r="C46" s="42">
        <f t="shared" ref="C46:K46" si="20">SUM(C45*100/C51)</f>
        <v>35.624865098208502</v>
      </c>
      <c r="D46" s="34">
        <f t="shared" si="20"/>
        <v>35.538173779969391</v>
      </c>
      <c r="E46" s="34">
        <f t="shared" si="20"/>
        <v>36.768659383692558</v>
      </c>
      <c r="F46" s="34">
        <f t="shared" si="20"/>
        <v>38.837222150604958</v>
      </c>
      <c r="G46" s="34">
        <f t="shared" si="20"/>
        <v>40.534468085106383</v>
      </c>
      <c r="H46" s="43" t="e">
        <f t="shared" si="20"/>
        <v>#DIV/0!</v>
      </c>
      <c r="I46" s="34" t="e">
        <f t="shared" si="20"/>
        <v>#DIV/0!</v>
      </c>
      <c r="J46" s="34" t="e">
        <f t="shared" si="20"/>
        <v>#DIV/0!</v>
      </c>
      <c r="K46" s="34" t="e">
        <f t="shared" si="20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37.408167584290986</v>
      </c>
    </row>
    <row r="47" spans="1:18" ht="16.5" customHeight="1" x14ac:dyDescent="0.15">
      <c r="A47" s="72"/>
      <c r="B47" s="80" t="s">
        <v>28</v>
      </c>
      <c r="C47" s="39">
        <v>35633</v>
      </c>
      <c r="D47" s="55">
        <v>41623</v>
      </c>
      <c r="E47" s="30">
        <v>40471</v>
      </c>
      <c r="F47" s="30">
        <v>32936</v>
      </c>
      <c r="G47" s="67">
        <v>34832</v>
      </c>
      <c r="H47" s="30">
        <v>0</v>
      </c>
      <c r="I47" s="30">
        <v>0</v>
      </c>
      <c r="J47" s="30">
        <v>0</v>
      </c>
      <c r="K47" s="30">
        <v>0</v>
      </c>
      <c r="L47" s="45">
        <v>0</v>
      </c>
      <c r="M47" s="30">
        <v>0</v>
      </c>
      <c r="N47" s="30">
        <v>0</v>
      </c>
      <c r="O47" s="32">
        <f>SUM(C47+D47+E47+F47+G47+H47+I47+J47+K47+L47+M47+N47)</f>
        <v>185495</v>
      </c>
    </row>
    <row r="48" spans="1:18" ht="16.5" customHeight="1" x14ac:dyDescent="0.15">
      <c r="A48" s="72"/>
      <c r="B48" s="82" t="s">
        <v>5</v>
      </c>
      <c r="C48" s="42">
        <f t="shared" ref="C48:K48" si="21">SUM(C47*100/C51)</f>
        <v>64.092740484926978</v>
      </c>
      <c r="D48" s="34">
        <f t="shared" si="21"/>
        <v>64.341253033652279</v>
      </c>
      <c r="E48" s="34">
        <f t="shared" si="21"/>
        <v>62.891019564575529</v>
      </c>
      <c r="F48" s="34">
        <f t="shared" si="21"/>
        <v>60.654499917128597</v>
      </c>
      <c r="G48" s="34">
        <f t="shared" si="21"/>
        <v>59.288510638297872</v>
      </c>
      <c r="H48" s="34" t="e">
        <f t="shared" si="21"/>
        <v>#DIV/0!</v>
      </c>
      <c r="I48" s="34" t="e">
        <f t="shared" si="21"/>
        <v>#DIV/0!</v>
      </c>
      <c r="J48" s="34" t="e">
        <f t="shared" si="21"/>
        <v>#DIV/0!</v>
      </c>
      <c r="K48" s="34" t="e">
        <f t="shared" si="21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62.31167426408097</v>
      </c>
    </row>
    <row r="49" spans="1:15" ht="16.5" customHeight="1" x14ac:dyDescent="0.15">
      <c r="A49" s="72"/>
      <c r="B49" s="83" t="s">
        <v>29</v>
      </c>
      <c r="C49" s="39">
        <v>157</v>
      </c>
      <c r="D49" s="55">
        <v>78</v>
      </c>
      <c r="E49" s="30">
        <v>219</v>
      </c>
      <c r="F49" s="30">
        <v>276</v>
      </c>
      <c r="G49" s="30">
        <v>104</v>
      </c>
      <c r="H49" s="30">
        <v>0</v>
      </c>
      <c r="I49" s="67">
        <v>0</v>
      </c>
      <c r="J49" s="30">
        <v>0</v>
      </c>
      <c r="K49" s="30">
        <v>0</v>
      </c>
      <c r="L49" s="45">
        <v>0</v>
      </c>
      <c r="M49" s="30">
        <v>0</v>
      </c>
      <c r="N49" s="30">
        <v>0</v>
      </c>
      <c r="O49" s="32">
        <f>SUM(C49+D49+E49+F49+G49+H49+I49+J49+K49+L49+M49+N49)</f>
        <v>834</v>
      </c>
    </row>
    <row r="50" spans="1:15" ht="16.5" customHeight="1" x14ac:dyDescent="0.15">
      <c r="A50" s="72"/>
      <c r="B50" s="84" t="s">
        <v>34</v>
      </c>
      <c r="C50" s="42">
        <f t="shared" ref="C50:K50" si="22">SUM(C49*100/C51)</f>
        <v>0.2823944168645226</v>
      </c>
      <c r="D50" s="34">
        <f t="shared" si="22"/>
        <v>0.12057318637832155</v>
      </c>
      <c r="E50" s="34">
        <f t="shared" si="22"/>
        <v>0.3403210517319078</v>
      </c>
      <c r="F50" s="34">
        <f t="shared" si="22"/>
        <v>0.5082779322664408</v>
      </c>
      <c r="G50" s="34">
        <f t="shared" si="22"/>
        <v>0.17702127659574468</v>
      </c>
      <c r="H50" s="34" t="e">
        <f t="shared" si="22"/>
        <v>#DIV/0!</v>
      </c>
      <c r="I50" s="34" t="e">
        <f t="shared" si="22"/>
        <v>#DIV/0!</v>
      </c>
      <c r="J50" s="34" t="e">
        <f t="shared" si="22"/>
        <v>#DIV/0!</v>
      </c>
      <c r="K50" s="34" t="e">
        <f t="shared" si="22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0.28015815162804136</v>
      </c>
    </row>
    <row r="51" spans="1:15" ht="16.5" customHeight="1" thickBot="1" x14ac:dyDescent="0.2">
      <c r="A51" s="70"/>
      <c r="B51" s="77" t="s">
        <v>4</v>
      </c>
      <c r="C51" s="24">
        <f>SUM(C45+C47+C49)</f>
        <v>55596</v>
      </c>
      <c r="D51" s="3">
        <f t="shared" ref="D51:N51" si="23">D45+D47+D49</f>
        <v>64691</v>
      </c>
      <c r="E51" s="3">
        <f t="shared" si="23"/>
        <v>64351</v>
      </c>
      <c r="F51" s="3">
        <f t="shared" si="23"/>
        <v>54301</v>
      </c>
      <c r="G51" s="3">
        <f t="shared" si="23"/>
        <v>58750</v>
      </c>
      <c r="H51" s="3">
        <f t="shared" si="23"/>
        <v>0</v>
      </c>
      <c r="I51" s="3">
        <f t="shared" si="23"/>
        <v>0</v>
      </c>
      <c r="J51" s="3">
        <f t="shared" si="23"/>
        <v>0</v>
      </c>
      <c r="K51" s="3">
        <f t="shared" si="23"/>
        <v>0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297689</v>
      </c>
    </row>
    <row r="52" spans="1:15" ht="16.5" customHeight="1" thickBot="1" x14ac:dyDescent="0.2">
      <c r="A52" s="98" t="s">
        <v>35</v>
      </c>
      <c r="B52" s="99"/>
      <c r="C52" s="26">
        <f t="shared" ref="C52:O52" si="24">SUM(C44+C51)</f>
        <v>100609</v>
      </c>
      <c r="D52" s="27">
        <f t="shared" si="24"/>
        <v>108661</v>
      </c>
      <c r="E52" s="27">
        <f t="shared" si="24"/>
        <v>109984</v>
      </c>
      <c r="F52" s="27">
        <f t="shared" si="24"/>
        <v>96901</v>
      </c>
      <c r="G52" s="27">
        <f t="shared" si="24"/>
        <v>103606</v>
      </c>
      <c r="H52" s="27">
        <f t="shared" si="24"/>
        <v>0</v>
      </c>
      <c r="I52" s="27">
        <f t="shared" si="24"/>
        <v>0</v>
      </c>
      <c r="J52" s="27">
        <f t="shared" si="24"/>
        <v>0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519761</v>
      </c>
    </row>
    <row r="53" spans="1:15" ht="12.75" customHeight="1" x14ac:dyDescent="0.15">
      <c r="A53" s="10"/>
    </row>
    <row r="54" spans="1:15" ht="14.25" customHeight="1" x14ac:dyDescent="0.2">
      <c r="A54" s="5" t="s">
        <v>22</v>
      </c>
      <c r="F54" s="66"/>
      <c r="M54" s="61"/>
    </row>
    <row r="55" spans="1:15" ht="14.25" customHeight="1" x14ac:dyDescent="0.15">
      <c r="A55" s="1" t="s">
        <v>36</v>
      </c>
      <c r="B55" s="1" t="s">
        <v>49</v>
      </c>
    </row>
    <row r="56" spans="1:15" ht="14.25" customHeight="1" x14ac:dyDescent="0.15">
      <c r="A56" s="1" t="s">
        <v>37</v>
      </c>
      <c r="B56" s="1" t="s">
        <v>38</v>
      </c>
    </row>
    <row r="57" spans="1:15" ht="14.25" customHeight="1" x14ac:dyDescent="0.15">
      <c r="A57" s="1" t="s">
        <v>39</v>
      </c>
      <c r="B57" s="1" t="s">
        <v>40</v>
      </c>
    </row>
    <row r="58" spans="1:15" ht="14.25" customHeight="1" x14ac:dyDescent="0.15">
      <c r="A58" s="1" t="s">
        <v>41</v>
      </c>
      <c r="B58" s="1" t="s">
        <v>42</v>
      </c>
    </row>
    <row r="59" spans="1:15" ht="14.25" customHeight="1" x14ac:dyDescent="0.15">
      <c r="A59" s="1" t="s">
        <v>43</v>
      </c>
      <c r="B59" s="1" t="s">
        <v>44</v>
      </c>
    </row>
    <row r="60" spans="1:15" ht="14.25" customHeight="1" x14ac:dyDescent="0.15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3.2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Sheet1</vt:lpstr>
    </vt:vector>
  </TitlesOfParts>
  <Company>NYK DISTRIBUTION SERVICE (THAILAND)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2024-04-26T08:10:06Z</cp:lastPrinted>
  <dcterms:created xsi:type="dcterms:W3CDTF">1998-10-28T21:43:10Z</dcterms:created>
  <dcterms:modified xsi:type="dcterms:W3CDTF">2024-06-25T02:57:46Z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