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15600" windowHeight="6945" tabRatio="261" firstSheet="2" activeTab="2"/>
  </bookViews>
  <sheets>
    <sheet name="0000" sheetId="4" state="veryHidden" r:id="rId1"/>
    <sheet name="XXXXXX" sheetId="5" state="veryHidden" r:id="rId2"/>
    <sheet name="2024" sheetId="1" r:id="rId3"/>
    <sheet name="Sheet1" sheetId="6" r:id="rId4"/>
  </sheets>
  <calcPr calcId="125725" concurrentManualCount="2"/>
</workbook>
</file>

<file path=xl/calcChain.xml><?xml version="1.0" encoding="utf-8"?>
<calcChain xmlns="http://schemas.openxmlformats.org/spreadsheetml/2006/main">
  <c r="L27" i="1"/>
  <c r="H19" l="1"/>
  <c r="I51"/>
  <c r="I48" s="1"/>
  <c r="C51"/>
  <c r="C44"/>
  <c r="I30"/>
  <c r="I50" l="1"/>
  <c r="D44"/>
  <c r="D39" s="1"/>
  <c r="K19"/>
  <c r="C29"/>
  <c r="C30"/>
  <c r="L11"/>
  <c r="E7"/>
  <c r="K51"/>
  <c r="K46" s="1"/>
  <c r="G51"/>
  <c r="G46" s="1"/>
  <c r="O5"/>
  <c r="O6"/>
  <c r="O9"/>
  <c r="O10"/>
  <c r="O13"/>
  <c r="O14"/>
  <c r="O17"/>
  <c r="O18"/>
  <c r="O21"/>
  <c r="O22"/>
  <c r="O25"/>
  <c r="O26"/>
  <c r="K23"/>
  <c r="E27"/>
  <c r="N44"/>
  <c r="N43" s="1"/>
  <c r="M44"/>
  <c r="M41" s="1"/>
  <c r="O47"/>
  <c r="O45"/>
  <c r="O40"/>
  <c r="J29"/>
  <c r="J30"/>
  <c r="J7"/>
  <c r="K44"/>
  <c r="K41" s="1"/>
  <c r="N51"/>
  <c r="N50" s="1"/>
  <c r="M51"/>
  <c r="M50" s="1"/>
  <c r="L51"/>
  <c r="L48" s="1"/>
  <c r="L44"/>
  <c r="L43" s="1"/>
  <c r="O49"/>
  <c r="J51"/>
  <c r="J46" s="1"/>
  <c r="H51"/>
  <c r="H50" s="1"/>
  <c r="F51"/>
  <c r="F48" s="1"/>
  <c r="E51"/>
  <c r="E48" s="1"/>
  <c r="D51"/>
  <c r="D46" s="1"/>
  <c r="C48"/>
  <c r="O42"/>
  <c r="J44"/>
  <c r="I44"/>
  <c r="I43" s="1"/>
  <c r="H44"/>
  <c r="H41" s="1"/>
  <c r="G44"/>
  <c r="G43" s="1"/>
  <c r="F44"/>
  <c r="F39" s="1"/>
  <c r="E44"/>
  <c r="E41" s="1"/>
  <c r="F27"/>
  <c r="E29"/>
  <c r="L29"/>
  <c r="D29"/>
  <c r="F29"/>
  <c r="G29"/>
  <c r="H29"/>
  <c r="I29"/>
  <c r="K29"/>
  <c r="M29"/>
  <c r="N29"/>
  <c r="L30"/>
  <c r="D30"/>
  <c r="E30"/>
  <c r="F30"/>
  <c r="G30"/>
  <c r="H30"/>
  <c r="K30"/>
  <c r="M30"/>
  <c r="N30"/>
  <c r="M27"/>
  <c r="K27"/>
  <c r="M23"/>
  <c r="L23"/>
  <c r="M19"/>
  <c r="L19"/>
  <c r="M15"/>
  <c r="L15"/>
  <c r="K15"/>
  <c r="M11"/>
  <c r="K11"/>
  <c r="M7"/>
  <c r="L7"/>
  <c r="K7"/>
  <c r="N27"/>
  <c r="J27"/>
  <c r="I27"/>
  <c r="H27"/>
  <c r="G27"/>
  <c r="D27"/>
  <c r="N23"/>
  <c r="J23"/>
  <c r="I23"/>
  <c r="H23"/>
  <c r="G23"/>
  <c r="F23"/>
  <c r="E23"/>
  <c r="D23"/>
  <c r="N19"/>
  <c r="J19"/>
  <c r="I19"/>
  <c r="G19"/>
  <c r="F19"/>
  <c r="E19"/>
  <c r="D19"/>
  <c r="N15"/>
  <c r="J15"/>
  <c r="I15"/>
  <c r="H15"/>
  <c r="G15"/>
  <c r="F15"/>
  <c r="E15"/>
  <c r="D15"/>
  <c r="N11"/>
  <c r="J11"/>
  <c r="I11"/>
  <c r="H11"/>
  <c r="G11"/>
  <c r="F11"/>
  <c r="E11"/>
  <c r="D11"/>
  <c r="N7"/>
  <c r="I7"/>
  <c r="H7"/>
  <c r="G7"/>
  <c r="F7"/>
  <c r="D7"/>
  <c r="C27"/>
  <c r="C23"/>
  <c r="C19"/>
  <c r="C15"/>
  <c r="C11"/>
  <c r="C7"/>
  <c r="O51" l="1"/>
  <c r="O46" s="1"/>
  <c r="J39"/>
  <c r="J41"/>
  <c r="I52"/>
  <c r="K48"/>
  <c r="C46"/>
  <c r="J50"/>
  <c r="E46"/>
  <c r="K50"/>
  <c r="M46"/>
  <c r="M43"/>
  <c r="H46"/>
  <c r="N48"/>
  <c r="I39"/>
  <c r="M31"/>
  <c r="M28" s="1"/>
  <c r="N46"/>
  <c r="N31"/>
  <c r="N24" s="1"/>
  <c r="I41"/>
  <c r="H48"/>
  <c r="H43"/>
  <c r="F43"/>
  <c r="C50"/>
  <c r="G48"/>
  <c r="G50"/>
  <c r="D50"/>
  <c r="D48"/>
  <c r="D41"/>
  <c r="E52"/>
  <c r="N41"/>
  <c r="N52"/>
  <c r="C31"/>
  <c r="C24" s="1"/>
  <c r="N39"/>
  <c r="M48"/>
  <c r="M52"/>
  <c r="M39"/>
  <c r="L46"/>
  <c r="L50"/>
  <c r="L41"/>
  <c r="L39"/>
  <c r="L52"/>
  <c r="L31"/>
  <c r="L28" s="1"/>
  <c r="K52"/>
  <c r="K43"/>
  <c r="K39"/>
  <c r="K31"/>
  <c r="K24" s="1"/>
  <c r="J48"/>
  <c r="J43"/>
  <c r="J52"/>
  <c r="J31"/>
  <c r="J24" s="1"/>
  <c r="I46"/>
  <c r="I31"/>
  <c r="I28" s="1"/>
  <c r="H52"/>
  <c r="H39"/>
  <c r="O19"/>
  <c r="H31"/>
  <c r="H8" s="1"/>
  <c r="G52"/>
  <c r="G39"/>
  <c r="G41"/>
  <c r="G31"/>
  <c r="G12" s="1"/>
  <c r="F52"/>
  <c r="F46"/>
  <c r="F50"/>
  <c r="F41"/>
  <c r="F31"/>
  <c r="F16" s="1"/>
  <c r="E50"/>
  <c r="E39"/>
  <c r="E43"/>
  <c r="O27"/>
  <c r="O15"/>
  <c r="E31"/>
  <c r="E16" s="1"/>
  <c r="O30"/>
  <c r="D52"/>
  <c r="D43"/>
  <c r="O23"/>
  <c r="D31"/>
  <c r="D12" s="1"/>
  <c r="O29"/>
  <c r="O11"/>
  <c r="O7"/>
  <c r="J20" l="1"/>
  <c r="M16"/>
  <c r="M8"/>
  <c r="M12"/>
  <c r="M20"/>
  <c r="M24"/>
  <c r="N20"/>
  <c r="N16"/>
  <c r="N28"/>
  <c r="N12"/>
  <c r="N8"/>
  <c r="C28"/>
  <c r="C16"/>
  <c r="C8"/>
  <c r="C12"/>
  <c r="C20"/>
  <c r="L8"/>
  <c r="L12"/>
  <c r="L20"/>
  <c r="L24"/>
  <c r="L16"/>
  <c r="K12"/>
  <c r="K20"/>
  <c r="K16"/>
  <c r="K28"/>
  <c r="K8"/>
  <c r="J12"/>
  <c r="J28"/>
  <c r="J8"/>
  <c r="J16"/>
  <c r="I24"/>
  <c r="I12"/>
  <c r="I16"/>
  <c r="I8"/>
  <c r="I20"/>
  <c r="H16"/>
  <c r="H28"/>
  <c r="H12"/>
  <c r="H24"/>
  <c r="H20"/>
  <c r="G28"/>
  <c r="G16"/>
  <c r="G8"/>
  <c r="G24"/>
  <c r="G20"/>
  <c r="F8"/>
  <c r="F20"/>
  <c r="F28"/>
  <c r="F24"/>
  <c r="F12"/>
  <c r="O50"/>
  <c r="O31"/>
  <c r="O20" s="1"/>
  <c r="E12"/>
  <c r="E20"/>
  <c r="E24"/>
  <c r="E8"/>
  <c r="E28"/>
  <c r="O48"/>
  <c r="D24"/>
  <c r="D20"/>
  <c r="D28"/>
  <c r="D16"/>
  <c r="D8"/>
  <c r="O28" l="1"/>
  <c r="O16"/>
  <c r="O24"/>
  <c r="O8"/>
  <c r="O12"/>
  <c r="C41"/>
  <c r="C39"/>
  <c r="C52"/>
  <c r="O38"/>
  <c r="C43" l="1"/>
  <c r="O44"/>
  <c r="O52" l="1"/>
  <c r="O43"/>
  <c r="O41"/>
  <c r="O39"/>
</calcChain>
</file>

<file path=xl/sharedStrings.xml><?xml version="1.0" encoding="utf-8"?>
<sst xmlns="http://schemas.openxmlformats.org/spreadsheetml/2006/main" count="106" uniqueCount="53">
  <si>
    <t>Month</t>
  </si>
  <si>
    <t>Module A</t>
  </si>
  <si>
    <t>Import</t>
  </si>
  <si>
    <t>Export</t>
  </si>
  <si>
    <t>Total</t>
  </si>
  <si>
    <t>%</t>
  </si>
  <si>
    <t>Module B</t>
  </si>
  <si>
    <t>Module C</t>
  </si>
  <si>
    <t>Module D</t>
  </si>
  <si>
    <t>Module E</t>
  </si>
  <si>
    <t>Module F</t>
  </si>
  <si>
    <t>Feb</t>
  </si>
  <si>
    <t>Jan</t>
  </si>
  <si>
    <t>Mar</t>
  </si>
  <si>
    <t>Apr</t>
  </si>
  <si>
    <t>May</t>
  </si>
  <si>
    <t>Jun</t>
  </si>
  <si>
    <t>Jul</t>
  </si>
  <si>
    <t>Aug</t>
  </si>
  <si>
    <t>Sep</t>
  </si>
  <si>
    <t>G.Total</t>
  </si>
  <si>
    <t>LICD IMPORT / EXPORT LIFTING THROUGHPUT OF EACH MODULE (IN TEU)</t>
  </si>
  <si>
    <t>REMARKS:</t>
  </si>
  <si>
    <t>Oct</t>
  </si>
  <si>
    <t>Nov</t>
  </si>
  <si>
    <t>Dec</t>
  </si>
  <si>
    <t xml:space="preserve"> </t>
  </si>
  <si>
    <t>By Rail</t>
  </si>
  <si>
    <t>By Truck</t>
  </si>
  <si>
    <t>By Truck (Other Port)</t>
  </si>
  <si>
    <t>(ESCO)</t>
  </si>
  <si>
    <t>(Evergreen)</t>
  </si>
  <si>
    <t>(TIFFA)</t>
  </si>
  <si>
    <t>(NICD)</t>
  </si>
  <si>
    <t xml:space="preserve">        %</t>
  </si>
  <si>
    <t>Grand Total</t>
  </si>
  <si>
    <t>Module A:</t>
  </si>
  <si>
    <t>Module B:</t>
  </si>
  <si>
    <t>ESCO</t>
  </si>
  <si>
    <t>Module C:</t>
  </si>
  <si>
    <t>Evergreen Container Terminal</t>
  </si>
  <si>
    <t>Module D:</t>
  </si>
  <si>
    <t>TIFFA ICD</t>
  </si>
  <si>
    <t>Module E:</t>
  </si>
  <si>
    <t xml:space="preserve">Thai Hanjin Logistics </t>
  </si>
  <si>
    <t>Module F:</t>
  </si>
  <si>
    <t>NYK Distribution Service</t>
  </si>
  <si>
    <t>(THAI HANJIN)</t>
  </si>
  <si>
    <t>(SSS)</t>
  </si>
  <si>
    <t xml:space="preserve">Siam Shore Side Co., Ltd. </t>
  </si>
  <si>
    <t xml:space="preserve">                                                                                                                                                                                                             ***ข้อมูลนี้เป็นลิขสิทธิ์ของ BSAA</t>
  </si>
  <si>
    <t xml:space="preserve">                                                       DURING JANUARY - DECEMBER  2024                                      </t>
  </si>
  <si>
    <t xml:space="preserve">                                                         DURING JANUARY - DECEMBER  2024                                           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</si>
</sst>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#.00"/>
    <numFmt numFmtId="166" formatCode="#,##0."/>
    <numFmt numFmtId="167" formatCode="\$#."/>
  </numFmts>
  <fonts count="17">
    <font>
      <sz val="16"/>
      <name val="AngsanaUPC"/>
      <charset val="222"/>
    </font>
    <font>
      <sz val="16"/>
      <name val="AngsanaUPC"/>
      <family val="1"/>
    </font>
    <font>
      <sz val="10"/>
      <name val="Arial"/>
      <family val="2"/>
    </font>
    <font>
      <sz val="1"/>
      <color indexed="8"/>
      <name val="Courier"/>
      <family val="3"/>
    </font>
    <font>
      <sz val="8"/>
      <name val="Arial"/>
      <family val="2"/>
    </font>
    <font>
      <i/>
      <sz val="1"/>
      <color indexed="8"/>
      <name val="Courier"/>
      <family val="3"/>
    </font>
    <font>
      <b/>
      <i/>
      <sz val="16"/>
      <name val="Helv"/>
    </font>
    <font>
      <sz val="8"/>
      <name val="Tahoma"/>
      <family val="2"/>
    </font>
    <font>
      <b/>
      <sz val="8"/>
      <name val="Tahoma"/>
      <family val="2"/>
    </font>
    <font>
      <sz val="14"/>
      <name val="AngsanaUPC"/>
      <family val="1"/>
    </font>
    <font>
      <sz val="14"/>
      <name val="AngsanaUPC"/>
      <family val="1"/>
    </font>
    <font>
      <sz val="10"/>
      <color rgb="FFFF0000"/>
      <name val="Tahoma"/>
      <family val="2"/>
    </font>
    <font>
      <sz val="14"/>
      <color rgb="FFFF0000"/>
      <name val="Cordia New"/>
      <family val="2"/>
    </font>
    <font>
      <b/>
      <sz val="8"/>
      <color rgb="FFFF0000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color rgb="FFFF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166" fontId="3" fillId="0" borderId="0">
      <protection locked="0"/>
    </xf>
    <xf numFmtId="167" fontId="3" fillId="0" borderId="0">
      <protection locked="0"/>
    </xf>
    <xf numFmtId="0" fontId="3" fillId="0" borderId="0">
      <protection locked="0"/>
    </xf>
    <xf numFmtId="165" fontId="3" fillId="0" borderId="0">
      <protection locked="0"/>
    </xf>
    <xf numFmtId="38" fontId="4" fillId="2" borderId="0" applyNumberFormat="0" applyBorder="0" applyAlignment="0" applyProtection="0"/>
    <xf numFmtId="0" fontId="5" fillId="0" borderId="0">
      <protection locked="0"/>
    </xf>
    <xf numFmtId="0" fontId="3" fillId="0" borderId="0">
      <protection locked="0"/>
    </xf>
    <xf numFmtId="10" fontId="4" fillId="3" borderId="1" applyNumberFormat="0" applyBorder="0" applyAlignment="0" applyProtection="0"/>
    <xf numFmtId="0" fontId="6" fillId="0" borderId="0"/>
    <xf numFmtId="10" fontId="2" fillId="0" borderId="0" applyFont="0" applyFill="0" applyBorder="0" applyAlignment="0" applyProtection="0"/>
    <xf numFmtId="0" fontId="3" fillId="0" borderId="2">
      <protection locked="0"/>
    </xf>
    <xf numFmtId="164" fontId="10" fillId="0" borderId="0" applyFont="0" applyFill="0" applyBorder="0" applyAlignment="0" applyProtection="0"/>
    <xf numFmtId="0" fontId="9" fillId="0" borderId="0"/>
  </cellStyleXfs>
  <cellXfs count="100">
    <xf numFmtId="0" fontId="0" fillId="0" borderId="0" xfId="0"/>
    <xf numFmtId="0" fontId="7" fillId="0" borderId="0" xfId="0" applyFont="1"/>
    <xf numFmtId="3" fontId="8" fillId="0" borderId="0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0" fontId="8" fillId="0" borderId="0" xfId="0" applyFont="1"/>
    <xf numFmtId="2" fontId="7" fillId="0" borderId="8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14" fontId="7" fillId="0" borderId="0" xfId="0" applyNumberFormat="1" applyFont="1"/>
    <xf numFmtId="3" fontId="8" fillId="0" borderId="11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3" fontId="7" fillId="0" borderId="16" xfId="0" applyNumberFormat="1" applyFont="1" applyBorder="1" applyAlignment="1">
      <alignment horizontal="center"/>
    </xf>
    <xf numFmtId="3" fontId="7" fillId="0" borderId="17" xfId="0" applyNumberFormat="1" applyFont="1" applyBorder="1" applyAlignment="1">
      <alignment horizontal="center"/>
    </xf>
    <xf numFmtId="3" fontId="7" fillId="0" borderId="15" xfId="0" applyNumberFormat="1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/>
    </xf>
    <xf numFmtId="3" fontId="8" fillId="0" borderId="20" xfId="0" applyNumberFormat="1" applyFont="1" applyBorder="1" applyAlignment="1">
      <alignment horizontal="center"/>
    </xf>
    <xf numFmtId="3" fontId="8" fillId="0" borderId="19" xfId="0" applyNumberFormat="1" applyFont="1" applyBorder="1" applyAlignment="1">
      <alignment horizontal="center"/>
    </xf>
    <xf numFmtId="3" fontId="8" fillId="0" borderId="18" xfId="0" applyNumberFormat="1" applyFont="1" applyBorder="1" applyAlignment="1">
      <alignment horizontal="center"/>
    </xf>
    <xf numFmtId="3" fontId="8" fillId="0" borderId="17" xfId="0" applyNumberFormat="1" applyFont="1" applyBorder="1" applyAlignment="1">
      <alignment horizontal="center"/>
    </xf>
    <xf numFmtId="3" fontId="8" fillId="0" borderId="15" xfId="0" applyNumberFormat="1" applyFont="1" applyBorder="1" applyAlignment="1">
      <alignment horizontal="center"/>
    </xf>
    <xf numFmtId="3" fontId="8" fillId="0" borderId="21" xfId="0" applyNumberFormat="1" applyFont="1" applyBorder="1" applyAlignment="1">
      <alignment horizontal="center"/>
    </xf>
    <xf numFmtId="3" fontId="8" fillId="0" borderId="22" xfId="0" applyNumberFormat="1" applyFont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3" fontId="8" fillId="0" borderId="14" xfId="0" applyNumberFormat="1" applyFont="1" applyBorder="1" applyAlignment="1">
      <alignment horizontal="center"/>
    </xf>
    <xf numFmtId="3" fontId="8" fillId="0" borderId="12" xfId="0" applyNumberFormat="1" applyFont="1" applyBorder="1" applyAlignment="1">
      <alignment horizontal="center"/>
    </xf>
    <xf numFmtId="3" fontId="7" fillId="0" borderId="24" xfId="0" applyNumberFormat="1" applyFont="1" applyBorder="1" applyAlignment="1">
      <alignment horizontal="center"/>
    </xf>
    <xf numFmtId="3" fontId="7" fillId="0" borderId="25" xfId="0" applyNumberFormat="1" applyFont="1" applyBorder="1" applyAlignment="1">
      <alignment horizontal="center"/>
    </xf>
    <xf numFmtId="3" fontId="7" fillId="0" borderId="26" xfId="0" applyNumberFormat="1" applyFont="1" applyBorder="1" applyAlignment="1">
      <alignment horizontal="center"/>
    </xf>
    <xf numFmtId="3" fontId="7" fillId="0" borderId="23" xfId="0" applyNumberFormat="1" applyFont="1" applyBorder="1" applyAlignment="1">
      <alignment horizontal="center"/>
    </xf>
    <xf numFmtId="4" fontId="7" fillId="0" borderId="28" xfId="0" applyNumberFormat="1" applyFont="1" applyBorder="1" applyAlignment="1">
      <alignment horizontal="center"/>
    </xf>
    <xf numFmtId="4" fontId="7" fillId="0" borderId="29" xfId="0" applyNumberFormat="1" applyFont="1" applyBorder="1" applyAlignment="1">
      <alignment horizontal="center"/>
    </xf>
    <xf numFmtId="4" fontId="7" fillId="0" borderId="30" xfId="1" applyNumberFormat="1" applyFont="1" applyBorder="1" applyAlignment="1">
      <alignment horizontal="center"/>
    </xf>
    <xf numFmtId="4" fontId="7" fillId="0" borderId="27" xfId="0" applyNumberFormat="1" applyFont="1" applyBorder="1" applyAlignment="1">
      <alignment horizontal="center"/>
    </xf>
    <xf numFmtId="4" fontId="7" fillId="0" borderId="31" xfId="0" applyNumberFormat="1" applyFont="1" applyBorder="1" applyAlignment="1">
      <alignment horizontal="center"/>
    </xf>
    <xf numFmtId="4" fontId="7" fillId="0" borderId="30" xfId="0" applyNumberFormat="1" applyFont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3" fontId="7" fillId="0" borderId="33" xfId="0" applyNumberFormat="1" applyFont="1" applyBorder="1" applyAlignment="1">
      <alignment horizontal="center"/>
    </xf>
    <xf numFmtId="3" fontId="7" fillId="0" borderId="34" xfId="0" applyNumberFormat="1" applyFont="1" applyBorder="1" applyAlignment="1">
      <alignment horizontal="center"/>
    </xf>
    <xf numFmtId="4" fontId="7" fillId="0" borderId="35" xfId="0" applyNumberFormat="1" applyFont="1" applyBorder="1" applyAlignment="1">
      <alignment horizontal="center"/>
    </xf>
    <xf numFmtId="4" fontId="7" fillId="0" borderId="36" xfId="0" applyNumberFormat="1" applyFont="1" applyBorder="1" applyAlignment="1">
      <alignment horizontal="center"/>
    </xf>
    <xf numFmtId="4" fontId="7" fillId="0" borderId="37" xfId="0" applyNumberFormat="1" applyFont="1" applyBorder="1" applyAlignment="1">
      <alignment horizontal="center"/>
    </xf>
    <xf numFmtId="3" fontId="7" fillId="0" borderId="38" xfId="0" applyNumberFormat="1" applyFont="1" applyBorder="1" applyAlignment="1">
      <alignment horizontal="center"/>
    </xf>
    <xf numFmtId="3" fontId="7" fillId="0" borderId="0" xfId="0" applyNumberFormat="1" applyFont="1"/>
    <xf numFmtId="3" fontId="7" fillId="0" borderId="42" xfId="0" applyNumberFormat="1" applyFont="1" applyBorder="1" applyAlignment="1">
      <alignment horizontal="center"/>
    </xf>
    <xf numFmtId="3" fontId="8" fillId="0" borderId="42" xfId="0" applyNumberFormat="1" applyFont="1" applyBorder="1" applyAlignment="1">
      <alignment horizontal="center"/>
    </xf>
    <xf numFmtId="2" fontId="7" fillId="0" borderId="43" xfId="0" applyNumberFormat="1" applyFont="1" applyBorder="1" applyAlignment="1">
      <alignment horizontal="center"/>
    </xf>
    <xf numFmtId="2" fontId="7" fillId="0" borderId="44" xfId="0" applyNumberFormat="1" applyFont="1" applyBorder="1" applyAlignment="1">
      <alignment horizontal="center"/>
    </xf>
    <xf numFmtId="2" fontId="7" fillId="0" borderId="45" xfId="0" applyNumberFormat="1" applyFont="1" applyBorder="1" applyAlignment="1">
      <alignment horizontal="center"/>
    </xf>
    <xf numFmtId="2" fontId="7" fillId="0" borderId="46" xfId="0" applyNumberFormat="1" applyFont="1" applyBorder="1" applyAlignment="1">
      <alignment horizontal="center"/>
    </xf>
    <xf numFmtId="3" fontId="8" fillId="0" borderId="47" xfId="0" applyNumberFormat="1" applyFont="1" applyBorder="1" applyAlignment="1">
      <alignment horizontal="center"/>
    </xf>
    <xf numFmtId="3" fontId="7" fillId="0" borderId="17" xfId="14" applyNumberFormat="1" applyFont="1" applyBorder="1" applyAlignment="1">
      <alignment horizontal="center"/>
    </xf>
    <xf numFmtId="3" fontId="7" fillId="0" borderId="48" xfId="14" applyNumberFormat="1" applyFont="1" applyBorder="1" applyAlignment="1">
      <alignment horizontal="center"/>
    </xf>
    <xf numFmtId="3" fontId="7" fillId="0" borderId="19" xfId="14" applyNumberFormat="1" applyFont="1" applyBorder="1" applyAlignment="1">
      <alignment horizontal="center"/>
    </xf>
    <xf numFmtId="3" fontId="7" fillId="0" borderId="25" xfId="14" applyNumberFormat="1" applyFont="1" applyBorder="1" applyAlignment="1">
      <alignment horizontal="center"/>
    </xf>
    <xf numFmtId="3" fontId="7" fillId="0" borderId="49" xfId="14" applyNumberFormat="1" applyFont="1" applyBorder="1" applyAlignment="1">
      <alignment horizontal="center"/>
    </xf>
    <xf numFmtId="0" fontId="7" fillId="0" borderId="0" xfId="0" applyFont="1" applyAlignment="1"/>
    <xf numFmtId="3" fontId="7" fillId="0" borderId="48" xfId="13" applyNumberFormat="1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3" fontId="14" fillId="0" borderId="17" xfId="0" applyNumberFormat="1" applyFont="1" applyBorder="1" applyAlignment="1">
      <alignment horizontal="center"/>
    </xf>
    <xf numFmtId="3" fontId="15" fillId="0" borderId="19" xfId="0" applyNumberFormat="1" applyFont="1" applyBorder="1" applyAlignment="1">
      <alignment horizontal="center"/>
    </xf>
    <xf numFmtId="2" fontId="14" fillId="0" borderId="5" xfId="0" applyNumberFormat="1" applyFont="1" applyBorder="1" applyAlignment="1">
      <alignment horizontal="center"/>
    </xf>
    <xf numFmtId="0" fontId="16" fillId="0" borderId="0" xfId="0" applyFont="1"/>
    <xf numFmtId="3" fontId="14" fillId="0" borderId="25" xfId="0" applyNumberFormat="1" applyFont="1" applyBorder="1" applyAlignment="1">
      <alignment horizontal="center"/>
    </xf>
    <xf numFmtId="3" fontId="14" fillId="0" borderId="19" xfId="0" applyNumberFormat="1" applyFont="1" applyBorder="1" applyAlignment="1">
      <alignment horizontal="center"/>
    </xf>
    <xf numFmtId="3" fontId="7" fillId="0" borderId="29" xfId="0" applyNumberFormat="1" applyFont="1" applyBorder="1" applyAlignment="1">
      <alignment horizontal="center"/>
    </xf>
    <xf numFmtId="0" fontId="8" fillId="4" borderId="3" xfId="0" applyFont="1" applyFill="1" applyBorder="1"/>
    <xf numFmtId="0" fontId="7" fillId="4" borderId="15" xfId="0" applyFont="1" applyFill="1" applyBorder="1" applyAlignment="1">
      <alignment horizontal="center"/>
    </xf>
    <xf numFmtId="0" fontId="7" fillId="4" borderId="3" xfId="0" applyFont="1" applyFill="1" applyBorder="1"/>
    <xf numFmtId="0" fontId="7" fillId="4" borderId="18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7" fillId="4" borderId="6" xfId="0" applyFont="1" applyFill="1" applyBorder="1"/>
    <xf numFmtId="0" fontId="8" fillId="4" borderId="7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10" xfId="0" applyFont="1" applyFill="1" applyBorder="1"/>
    <xf numFmtId="0" fontId="8" fillId="4" borderId="15" xfId="0" applyFont="1" applyFill="1" applyBorder="1" applyAlignment="1">
      <alignment horizontal="center"/>
    </xf>
    <xf numFmtId="0" fontId="7" fillId="4" borderId="23" xfId="0" applyFont="1" applyFill="1" applyBorder="1" applyAlignment="1">
      <alignment horizontal="center"/>
    </xf>
    <xf numFmtId="0" fontId="7" fillId="4" borderId="27" xfId="0" applyFont="1" applyFill="1" applyBorder="1" applyAlignment="1">
      <alignment horizontal="center"/>
    </xf>
    <xf numFmtId="0" fontId="7" fillId="4" borderId="28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right"/>
    </xf>
    <xf numFmtId="0" fontId="7" fillId="4" borderId="28" xfId="0" applyFont="1" applyFill="1" applyBorder="1"/>
    <xf numFmtId="3" fontId="8" fillId="5" borderId="17" xfId="0" applyNumberFormat="1" applyFont="1" applyFill="1" applyBorder="1" applyAlignment="1">
      <alignment horizontal="center"/>
    </xf>
    <xf numFmtId="3" fontId="8" fillId="5" borderId="19" xfId="0" applyNumberFormat="1" applyFont="1" applyFill="1" applyBorder="1" applyAlignment="1">
      <alignment horizontal="center"/>
    </xf>
    <xf numFmtId="3" fontId="8" fillId="5" borderId="8" xfId="0" applyNumberFormat="1" applyFont="1" applyFill="1" applyBorder="1" applyAlignment="1">
      <alignment horizontal="center"/>
    </xf>
    <xf numFmtId="0" fontId="8" fillId="6" borderId="13" xfId="0" applyFont="1" applyFill="1" applyBorder="1" applyAlignment="1">
      <alignment horizontal="center"/>
    </xf>
    <xf numFmtId="0" fontId="8" fillId="6" borderId="14" xfId="0" applyFont="1" applyFill="1" applyBorder="1" applyAlignment="1">
      <alignment horizontal="center"/>
    </xf>
    <xf numFmtId="0" fontId="8" fillId="6" borderId="12" xfId="0" applyFont="1" applyFill="1" applyBorder="1" applyAlignment="1">
      <alignment horizontal="center"/>
    </xf>
    <xf numFmtId="0" fontId="8" fillId="6" borderId="39" xfId="0" applyFont="1" applyFill="1" applyBorder="1" applyAlignment="1">
      <alignment horizontal="center"/>
    </xf>
    <xf numFmtId="0" fontId="8" fillId="6" borderId="40" xfId="0" applyFont="1" applyFill="1" applyBorder="1" applyAlignment="1">
      <alignment horizontal="center"/>
    </xf>
    <xf numFmtId="0" fontId="8" fillId="6" borderId="41" xfId="0" applyFont="1" applyFill="1" applyBorder="1" applyAlignment="1">
      <alignment horizontal="center"/>
    </xf>
    <xf numFmtId="0" fontId="8" fillId="6" borderId="50" xfId="0" applyFont="1" applyFill="1" applyBorder="1" applyAlignment="1">
      <alignment horizontal="center"/>
    </xf>
    <xf numFmtId="0" fontId="8" fillId="6" borderId="1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4" borderId="5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</cellXfs>
  <cellStyles count="15">
    <cellStyle name="Comma" xfId="1" builtinId="3"/>
    <cellStyle name="Comma0" xfId="2"/>
    <cellStyle name="Currency0" xfId="3"/>
    <cellStyle name="Date" xfId="4"/>
    <cellStyle name="Fixed" xfId="5"/>
    <cellStyle name="Grey" xfId="6"/>
    <cellStyle name="Heading 1" xfId="7" builtinId="16" customBuiltin="1"/>
    <cellStyle name="Heading 2" xfId="8" builtinId="17" customBuiltin="1"/>
    <cellStyle name="Input [yellow]" xfId="9"/>
    <cellStyle name="Normal" xfId="0" builtinId="0"/>
    <cellStyle name="Normal - Style1" xfId="10"/>
    <cellStyle name="Percent [2]" xfId="11"/>
    <cellStyle name="Total" xfId="12" builtinId="25" customBuiltin="1"/>
    <cellStyle name="เครื่องหมายจุลภาค_ปริมาณตู้สินค้าผ่านเข้าออกไอซีดี ลาดกระบัง ปีงบประมาณ" xfId="13"/>
    <cellStyle name="ปกติ_Qed-47" xfId="14"/>
  </cellStyles>
  <dxfs count="0"/>
  <tableStyles count="0" defaultTableStyle="TableStyleMedium9" defaultPivotStyle="PivotStyleLight16"/>
  <colors>
    <mruColors>
      <color rgb="FFFFFF66"/>
      <color rgb="FFFFFF99"/>
      <color rgb="FF9999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"/>
  <sheetViews>
    <sheetView showGridLines="0" showRowColHeaders="0" showZeros="0" showOutlineSymbols="0" topLeftCell="B20305" zoomScaleNormal="79" zoomScaleSheetLayoutView="68" workbookViewId="0"/>
  </sheetViews>
  <sheetFormatPr defaultRowHeight="23.2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zoomScaleNormal="79" zoomScaleSheetLayoutView="68" workbookViewId="0"/>
  </sheetViews>
  <sheetFormatPr defaultRowHeight="23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R60"/>
  <sheetViews>
    <sheetView showGridLines="0" tabSelected="1" zoomScale="120" zoomScaleNormal="120" workbookViewId="0">
      <selection activeCell="C50" sqref="C50"/>
    </sheetView>
  </sheetViews>
  <sheetFormatPr defaultColWidth="6.140625" defaultRowHeight="14.25" customHeight="1"/>
  <cols>
    <col min="1" max="1" width="10.5703125" style="1" customWidth="1"/>
    <col min="2" max="2" width="9.140625" style="1" customWidth="1"/>
    <col min="3" max="3" width="7.5703125" style="1" customWidth="1"/>
    <col min="4" max="4" width="8.140625" style="59" customWidth="1"/>
    <col min="5" max="5" width="8.28515625" style="1" customWidth="1"/>
    <col min="6" max="6" width="8" style="1" customWidth="1"/>
    <col min="7" max="8" width="7.85546875" style="1" customWidth="1"/>
    <col min="9" max="9" width="8.140625" style="1" customWidth="1"/>
    <col min="10" max="10" width="7.85546875" style="1" customWidth="1"/>
    <col min="11" max="12" width="7.28515625" style="1" customWidth="1"/>
    <col min="13" max="13" width="7.85546875" style="1" customWidth="1"/>
    <col min="14" max="14" width="7.28515625" style="1" customWidth="1"/>
    <col min="15" max="15" width="9.5703125" style="1" customWidth="1"/>
    <col min="16" max="16" width="6.140625" style="1" customWidth="1"/>
    <col min="17" max="17" width="9.42578125" style="1" customWidth="1"/>
    <col min="18" max="18" width="17.28515625" style="1" customWidth="1"/>
    <col min="19" max="19" width="9.42578125" style="1" customWidth="1"/>
    <col min="20" max="16384" width="6.140625" style="1"/>
  </cols>
  <sheetData>
    <row r="1" spans="1:15" ht="14.25" customHeight="1">
      <c r="A1" s="96" t="s">
        <v>21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</row>
    <row r="2" spans="1:15" ht="14.25" customHeight="1">
      <c r="A2" s="96" t="s">
        <v>52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1:15" ht="14.25" customHeight="1" thickBot="1">
      <c r="A3" s="97" t="s">
        <v>50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</row>
    <row r="4" spans="1:15" ht="14.25" customHeight="1" thickBot="1">
      <c r="A4" s="94" t="s">
        <v>0</v>
      </c>
      <c r="B4" s="95"/>
      <c r="C4" s="88" t="s">
        <v>12</v>
      </c>
      <c r="D4" s="89" t="s">
        <v>11</v>
      </c>
      <c r="E4" s="89" t="s">
        <v>13</v>
      </c>
      <c r="F4" s="89" t="s">
        <v>14</v>
      </c>
      <c r="G4" s="89" t="s">
        <v>15</v>
      </c>
      <c r="H4" s="89" t="s">
        <v>16</v>
      </c>
      <c r="I4" s="89" t="s">
        <v>17</v>
      </c>
      <c r="J4" s="89" t="s">
        <v>18</v>
      </c>
      <c r="K4" s="89" t="s">
        <v>19</v>
      </c>
      <c r="L4" s="89" t="s">
        <v>23</v>
      </c>
      <c r="M4" s="89" t="s">
        <v>24</v>
      </c>
      <c r="N4" s="89" t="s">
        <v>25</v>
      </c>
      <c r="O4" s="90" t="s">
        <v>4</v>
      </c>
    </row>
    <row r="5" spans="1:15" ht="14.25" customHeight="1">
      <c r="A5" s="70" t="s">
        <v>1</v>
      </c>
      <c r="B5" s="71" t="s">
        <v>2</v>
      </c>
      <c r="C5" s="40">
        <v>8475</v>
      </c>
      <c r="D5" s="54">
        <v>0</v>
      </c>
      <c r="E5" s="15">
        <v>0</v>
      </c>
      <c r="F5" s="15">
        <v>0</v>
      </c>
      <c r="G5" s="15">
        <v>0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6">
        <f>SUM(C5+D5+E5+F5+G5+H5+I5+J5+K5+L5+M5+N5)</f>
        <v>8475</v>
      </c>
    </row>
    <row r="6" spans="1:15" ht="14.25" customHeight="1">
      <c r="A6" s="72" t="s">
        <v>48</v>
      </c>
      <c r="B6" s="73" t="s">
        <v>3</v>
      </c>
      <c r="C6" s="47">
        <v>12934</v>
      </c>
      <c r="D6" s="56">
        <v>0</v>
      </c>
      <c r="E6" s="17">
        <v>0</v>
      </c>
      <c r="F6" s="17">
        <v>0</v>
      </c>
      <c r="G6" s="17">
        <v>0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7">
        <v>0</v>
      </c>
      <c r="N6" s="17">
        <v>0</v>
      </c>
      <c r="O6" s="18">
        <f>SUM(C6+D6+E6+F6+G6+H6+I6+J6+K6+L6+M6+N6)</f>
        <v>12934</v>
      </c>
    </row>
    <row r="7" spans="1:15" s="5" customFormat="1" ht="14.25" customHeight="1">
      <c r="A7" s="70"/>
      <c r="B7" s="74" t="s">
        <v>4</v>
      </c>
      <c r="C7" s="48">
        <f>SUM(C5+C6)</f>
        <v>21409</v>
      </c>
      <c r="D7" s="20">
        <f>SUM(D5+D6)</f>
        <v>0</v>
      </c>
      <c r="E7" s="20">
        <f>SUM(E5+E6)</f>
        <v>0</v>
      </c>
      <c r="F7" s="20">
        <f t="shared" ref="F7:O7" si="0">SUM(F5+F6)</f>
        <v>0</v>
      </c>
      <c r="G7" s="20">
        <f t="shared" si="0"/>
        <v>0</v>
      </c>
      <c r="H7" s="20">
        <f t="shared" si="0"/>
        <v>0</v>
      </c>
      <c r="I7" s="20">
        <f t="shared" si="0"/>
        <v>0</v>
      </c>
      <c r="J7" s="20">
        <f t="shared" si="0"/>
        <v>0</v>
      </c>
      <c r="K7" s="20">
        <f>SUM(K5+K6)</f>
        <v>0</v>
      </c>
      <c r="L7" s="20">
        <f>SUM(L5+L6)</f>
        <v>0</v>
      </c>
      <c r="M7" s="20">
        <f>SUM(M5+M6)</f>
        <v>0</v>
      </c>
      <c r="N7" s="20">
        <f t="shared" si="0"/>
        <v>0</v>
      </c>
      <c r="O7" s="21">
        <f t="shared" si="0"/>
        <v>21409</v>
      </c>
    </row>
    <row r="8" spans="1:15" ht="14.25" customHeight="1" thickBot="1">
      <c r="A8" s="75"/>
      <c r="B8" s="76" t="s">
        <v>5</v>
      </c>
      <c r="C8" s="49">
        <f>SUM(C7*100/C31)</f>
        <v>21.279408402826785</v>
      </c>
      <c r="D8" s="50" t="e">
        <f t="shared" ref="D8:O8" si="1">SUM(D7*100/D31)</f>
        <v>#DIV/0!</v>
      </c>
      <c r="E8" s="6" t="e">
        <f t="shared" si="1"/>
        <v>#DIV/0!</v>
      </c>
      <c r="F8" s="6" t="e">
        <f t="shared" si="1"/>
        <v>#DIV/0!</v>
      </c>
      <c r="G8" s="6" t="e">
        <f t="shared" si="1"/>
        <v>#DIV/0!</v>
      </c>
      <c r="H8" s="6" t="e">
        <f t="shared" si="1"/>
        <v>#DIV/0!</v>
      </c>
      <c r="I8" s="6" t="e">
        <f t="shared" si="1"/>
        <v>#DIV/0!</v>
      </c>
      <c r="J8" s="6" t="e">
        <f>SUM(J7*100/J31)</f>
        <v>#DIV/0!</v>
      </c>
      <c r="K8" s="6" t="e">
        <f>SUM(K7*100/K31)</f>
        <v>#DIV/0!</v>
      </c>
      <c r="L8" s="6" t="e">
        <f>SUM(L7*100/L31)</f>
        <v>#DIV/0!</v>
      </c>
      <c r="M8" s="6" t="e">
        <f>SUM(M7*100/M31)</f>
        <v>#DIV/0!</v>
      </c>
      <c r="N8" s="6" t="e">
        <f t="shared" si="1"/>
        <v>#DIV/0!</v>
      </c>
      <c r="O8" s="7">
        <f t="shared" si="1"/>
        <v>21.279408402826785</v>
      </c>
    </row>
    <row r="9" spans="1:15" ht="14.25" customHeight="1">
      <c r="A9" s="70" t="s">
        <v>6</v>
      </c>
      <c r="B9" s="71" t="s">
        <v>2</v>
      </c>
      <c r="C9" s="40">
        <v>9505</v>
      </c>
      <c r="D9" s="55">
        <v>0</v>
      </c>
      <c r="E9" s="15">
        <v>0</v>
      </c>
      <c r="F9" s="15">
        <v>0</v>
      </c>
      <c r="G9" s="63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6">
        <f>SUM(C9+D9+E9+F9+G9+H9+I9+J9+K9+L9+M9+N9)</f>
        <v>9505</v>
      </c>
    </row>
    <row r="10" spans="1:15" ht="14.25" customHeight="1">
      <c r="A10" s="72" t="s">
        <v>30</v>
      </c>
      <c r="B10" s="73" t="s">
        <v>3</v>
      </c>
      <c r="C10" s="47">
        <v>10946</v>
      </c>
      <c r="D10" s="56">
        <v>0</v>
      </c>
      <c r="E10" s="17">
        <v>0</v>
      </c>
      <c r="F10" s="17">
        <v>0</v>
      </c>
      <c r="G10" s="68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8">
        <f>SUM(C10+D10+E10+F10+G10+H10+I10+J10+K10+L10+M10+N10)</f>
        <v>10946</v>
      </c>
    </row>
    <row r="11" spans="1:15" ht="14.25" customHeight="1">
      <c r="A11" s="72"/>
      <c r="B11" s="74" t="s">
        <v>4</v>
      </c>
      <c r="C11" s="48">
        <f>SUM(C9+C10)</f>
        <v>20451</v>
      </c>
      <c r="D11" s="20">
        <f t="shared" ref="D11:O11" si="2">SUM(D9+D10)</f>
        <v>0</v>
      </c>
      <c r="E11" s="20">
        <f t="shared" si="2"/>
        <v>0</v>
      </c>
      <c r="F11" s="20">
        <f t="shared" si="2"/>
        <v>0</v>
      </c>
      <c r="G11" s="64">
        <f t="shared" si="2"/>
        <v>0</v>
      </c>
      <c r="H11" s="20">
        <f t="shared" si="2"/>
        <v>0</v>
      </c>
      <c r="I11" s="20">
        <f t="shared" si="2"/>
        <v>0</v>
      </c>
      <c r="J11" s="20">
        <f t="shared" si="2"/>
        <v>0</v>
      </c>
      <c r="K11" s="20">
        <f>SUM(K9+K10)</f>
        <v>0</v>
      </c>
      <c r="L11" s="20">
        <f>SUM(L9+L10)</f>
        <v>0</v>
      </c>
      <c r="M11" s="20">
        <f>SUM(M9+M10)</f>
        <v>0</v>
      </c>
      <c r="N11" s="20">
        <f t="shared" si="2"/>
        <v>0</v>
      </c>
      <c r="O11" s="21">
        <f t="shared" si="2"/>
        <v>20451</v>
      </c>
    </row>
    <row r="12" spans="1:15" ht="14.25" customHeight="1" thickBot="1">
      <c r="A12" s="72"/>
      <c r="B12" s="77" t="s">
        <v>5</v>
      </c>
      <c r="C12" s="49">
        <f>SUM(C11*100/C31)</f>
        <v>20.327207307497343</v>
      </c>
      <c r="D12" s="50" t="e">
        <f>SUM(D11*100/D31)</f>
        <v>#DIV/0!</v>
      </c>
      <c r="E12" s="50" t="e">
        <f t="shared" ref="E12:O12" si="3">SUM(E11*100/E31)</f>
        <v>#DIV/0!</v>
      </c>
      <c r="F12" s="8" t="e">
        <f t="shared" si="3"/>
        <v>#DIV/0!</v>
      </c>
      <c r="G12" s="65" t="e">
        <f t="shared" si="3"/>
        <v>#DIV/0!</v>
      </c>
      <c r="H12" s="8" t="e">
        <f t="shared" si="3"/>
        <v>#DIV/0!</v>
      </c>
      <c r="I12" s="8" t="e">
        <f t="shared" si="3"/>
        <v>#DIV/0!</v>
      </c>
      <c r="J12" s="8" t="e">
        <f t="shared" si="3"/>
        <v>#DIV/0!</v>
      </c>
      <c r="K12" s="8" t="e">
        <f>SUM(K11*100/K31)</f>
        <v>#DIV/0!</v>
      </c>
      <c r="L12" s="8" t="e">
        <f>SUM(L11*100/L31)</f>
        <v>#DIV/0!</v>
      </c>
      <c r="M12" s="8" t="e">
        <f>SUM(M11*100/M31)</f>
        <v>#DIV/0!</v>
      </c>
      <c r="N12" s="8" t="e">
        <f t="shared" si="3"/>
        <v>#DIV/0!</v>
      </c>
      <c r="O12" s="9">
        <f t="shared" si="3"/>
        <v>20.327207307497343</v>
      </c>
    </row>
    <row r="13" spans="1:15" ht="14.25" customHeight="1">
      <c r="A13" s="78" t="s">
        <v>7</v>
      </c>
      <c r="B13" s="71" t="s">
        <v>2</v>
      </c>
      <c r="C13" s="39">
        <v>13359</v>
      </c>
      <c r="D13" s="57">
        <v>0</v>
      </c>
      <c r="E13" s="30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6">
        <f>SUM(C13+D13+E13+F13+G13+H13+I13+J13+K13+L13+M13+N13)</f>
        <v>13359</v>
      </c>
    </row>
    <row r="14" spans="1:15" ht="14.25" customHeight="1">
      <c r="A14" s="72" t="s">
        <v>31</v>
      </c>
      <c r="B14" s="73" t="s">
        <v>3</v>
      </c>
      <c r="C14" s="47">
        <v>16863</v>
      </c>
      <c r="D14" s="56">
        <v>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8">
        <f>SUM(C14+D14+E14+F14+G14+H14+I14+J14+K14+L14+M14+N14)</f>
        <v>16863</v>
      </c>
    </row>
    <row r="15" spans="1:15" ht="14.25" customHeight="1">
      <c r="A15" s="72"/>
      <c r="B15" s="74" t="s">
        <v>4</v>
      </c>
      <c r="C15" s="48">
        <f>SUM(C13+C14)</f>
        <v>30222</v>
      </c>
      <c r="D15" s="20">
        <f t="shared" ref="D15:O15" si="4">SUM(D13+D14)</f>
        <v>0</v>
      </c>
      <c r="E15" s="20">
        <f t="shared" si="4"/>
        <v>0</v>
      </c>
      <c r="F15" s="20">
        <f t="shared" si="4"/>
        <v>0</v>
      </c>
      <c r="G15" s="20">
        <f t="shared" si="4"/>
        <v>0</v>
      </c>
      <c r="H15" s="20">
        <f t="shared" si="4"/>
        <v>0</v>
      </c>
      <c r="I15" s="20">
        <f t="shared" si="4"/>
        <v>0</v>
      </c>
      <c r="J15" s="20">
        <f t="shared" si="4"/>
        <v>0</v>
      </c>
      <c r="K15" s="20">
        <f>SUM(K13+K14)</f>
        <v>0</v>
      </c>
      <c r="L15" s="20">
        <f>SUM(L13+L14)</f>
        <v>0</v>
      </c>
      <c r="M15" s="20">
        <f>SUM(M13+M14)</f>
        <v>0</v>
      </c>
      <c r="N15" s="20">
        <f t="shared" si="4"/>
        <v>0</v>
      </c>
      <c r="O15" s="21">
        <f t="shared" si="4"/>
        <v>30222</v>
      </c>
    </row>
    <row r="16" spans="1:15" ht="14.25" customHeight="1" thickBot="1">
      <c r="A16" s="72"/>
      <c r="B16" s="77" t="s">
        <v>5</v>
      </c>
      <c r="C16" s="51">
        <f>SUM(C15*100/C31)</f>
        <v>30.039062111739508</v>
      </c>
      <c r="D16" s="52" t="e">
        <f t="shared" ref="D16:O16" si="5">SUM(D15*100/D31)</f>
        <v>#DIV/0!</v>
      </c>
      <c r="E16" s="52" t="e">
        <f t="shared" si="5"/>
        <v>#DIV/0!</v>
      </c>
      <c r="F16" s="8" t="e">
        <f t="shared" si="5"/>
        <v>#DIV/0!</v>
      </c>
      <c r="G16" s="8" t="e">
        <f t="shared" si="5"/>
        <v>#DIV/0!</v>
      </c>
      <c r="H16" s="8" t="e">
        <f t="shared" si="5"/>
        <v>#DIV/0!</v>
      </c>
      <c r="I16" s="8" t="e">
        <f t="shared" si="5"/>
        <v>#DIV/0!</v>
      </c>
      <c r="J16" s="8" t="e">
        <f t="shared" si="5"/>
        <v>#DIV/0!</v>
      </c>
      <c r="K16" s="8" t="e">
        <f>SUM(K15*100/K31)</f>
        <v>#DIV/0!</v>
      </c>
      <c r="L16" s="8" t="e">
        <f>SUM(L15*100/L31)</f>
        <v>#DIV/0!</v>
      </c>
      <c r="M16" s="8" t="e">
        <f>SUM(M15*100/M31)</f>
        <v>#DIV/0!</v>
      </c>
      <c r="N16" s="8" t="e">
        <f t="shared" si="5"/>
        <v>#DIV/0!</v>
      </c>
      <c r="O16" s="9">
        <f t="shared" si="5"/>
        <v>30.039062111739508</v>
      </c>
    </row>
    <row r="17" spans="1:15" ht="14.25" customHeight="1">
      <c r="A17" s="78" t="s">
        <v>8</v>
      </c>
      <c r="B17" s="71" t="s">
        <v>2</v>
      </c>
      <c r="C17" s="14">
        <v>3366</v>
      </c>
      <c r="D17" s="58">
        <v>0</v>
      </c>
      <c r="E17" s="15">
        <v>0</v>
      </c>
      <c r="F17" s="15">
        <v>0</v>
      </c>
      <c r="G17" s="15">
        <v>0</v>
      </c>
      <c r="H17" s="63">
        <v>0</v>
      </c>
      <c r="I17" s="63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6">
        <f>SUM(C17+D17+E17+F17+G17+H17+I17+J17+K17+L17+M17+N17)</f>
        <v>3366</v>
      </c>
    </row>
    <row r="18" spans="1:15" ht="14.25" customHeight="1">
      <c r="A18" s="72" t="s">
        <v>32</v>
      </c>
      <c r="B18" s="73" t="s">
        <v>3</v>
      </c>
      <c r="C18" s="47">
        <v>2527</v>
      </c>
      <c r="D18" s="55">
        <v>0</v>
      </c>
      <c r="E18" s="17">
        <v>0</v>
      </c>
      <c r="F18" s="17">
        <v>0</v>
      </c>
      <c r="G18" s="17">
        <v>0</v>
      </c>
      <c r="H18" s="68">
        <v>0</v>
      </c>
      <c r="I18" s="68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8">
        <f>SUM(C18+D18+E18+F18+G18+H18+I18+J18+K18+L18+M18+N18)</f>
        <v>2527</v>
      </c>
    </row>
    <row r="19" spans="1:15" ht="14.25" customHeight="1">
      <c r="A19" s="72"/>
      <c r="B19" s="74" t="s">
        <v>4</v>
      </c>
      <c r="C19" s="48">
        <f>SUM(C17+C18)</f>
        <v>5893</v>
      </c>
      <c r="D19" s="20">
        <f t="shared" ref="D19:O19" si="6">SUM(D17+D18)</f>
        <v>0</v>
      </c>
      <c r="E19" s="20">
        <f t="shared" si="6"/>
        <v>0</v>
      </c>
      <c r="F19" s="20">
        <f t="shared" si="6"/>
        <v>0</v>
      </c>
      <c r="G19" s="20">
        <f t="shared" si="6"/>
        <v>0</v>
      </c>
      <c r="H19" s="64">
        <f t="shared" si="6"/>
        <v>0</v>
      </c>
      <c r="I19" s="64">
        <f t="shared" si="6"/>
        <v>0</v>
      </c>
      <c r="J19" s="20">
        <f t="shared" si="6"/>
        <v>0</v>
      </c>
      <c r="K19" s="20">
        <f>SUM(K17+K18)</f>
        <v>0</v>
      </c>
      <c r="L19" s="20">
        <f>SUM(L17+L18)</f>
        <v>0</v>
      </c>
      <c r="M19" s="20">
        <f>SUM(M17+M18)</f>
        <v>0</v>
      </c>
      <c r="N19" s="20">
        <f t="shared" si="6"/>
        <v>0</v>
      </c>
      <c r="O19" s="21">
        <f t="shared" si="6"/>
        <v>5893</v>
      </c>
    </row>
    <row r="20" spans="1:15" ht="14.25" customHeight="1" thickBot="1">
      <c r="A20" s="72"/>
      <c r="B20" s="77" t="s">
        <v>5</v>
      </c>
      <c r="C20" s="49">
        <f>SUM(C19*100/C31)</f>
        <v>5.8573288671987598</v>
      </c>
      <c r="D20" s="50" t="e">
        <f t="shared" ref="D20:O20" si="7">SUM(D19*100/D31)</f>
        <v>#DIV/0!</v>
      </c>
      <c r="E20" s="50" t="e">
        <f t="shared" si="7"/>
        <v>#DIV/0!</v>
      </c>
      <c r="F20" s="8" t="e">
        <f t="shared" si="7"/>
        <v>#DIV/0!</v>
      </c>
      <c r="G20" s="8" t="e">
        <f t="shared" si="7"/>
        <v>#DIV/0!</v>
      </c>
      <c r="H20" s="65" t="e">
        <f t="shared" si="7"/>
        <v>#DIV/0!</v>
      </c>
      <c r="I20" s="65" t="e">
        <f t="shared" si="7"/>
        <v>#DIV/0!</v>
      </c>
      <c r="J20" s="8" t="e">
        <f t="shared" si="7"/>
        <v>#DIV/0!</v>
      </c>
      <c r="K20" s="8" t="e">
        <f>SUM(K19*100/K31)</f>
        <v>#DIV/0!</v>
      </c>
      <c r="L20" s="8" t="e">
        <f>SUM(L19*100/L31)</f>
        <v>#DIV/0!</v>
      </c>
      <c r="M20" s="8" t="e">
        <f>SUM(M19*100/M31)</f>
        <v>#DIV/0!</v>
      </c>
      <c r="N20" s="8" t="e">
        <f t="shared" si="7"/>
        <v>#DIV/0!</v>
      </c>
      <c r="O20" s="9">
        <f t="shared" si="7"/>
        <v>5.8573288671987598</v>
      </c>
    </row>
    <row r="21" spans="1:15" ht="14.25" customHeight="1">
      <c r="A21" s="78" t="s">
        <v>9</v>
      </c>
      <c r="B21" s="71" t="s">
        <v>2</v>
      </c>
      <c r="C21" s="39">
        <v>1848</v>
      </c>
      <c r="D21" s="57">
        <v>0</v>
      </c>
      <c r="E21" s="30">
        <v>0</v>
      </c>
      <c r="F21" s="15">
        <v>0</v>
      </c>
      <c r="G21" s="15">
        <v>0</v>
      </c>
      <c r="H21" s="63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6">
        <f>SUM(C21+D21+E21+F21+G21+H21+I21+J21+K21+L21+M21+N21)</f>
        <v>1848</v>
      </c>
    </row>
    <row r="22" spans="1:15" ht="14.25" customHeight="1">
      <c r="A22" s="72" t="s">
        <v>47</v>
      </c>
      <c r="B22" s="73" t="s">
        <v>3</v>
      </c>
      <c r="C22" s="47">
        <v>1573</v>
      </c>
      <c r="D22" s="56">
        <v>0</v>
      </c>
      <c r="E22" s="17">
        <v>0</v>
      </c>
      <c r="F22" s="17">
        <v>0</v>
      </c>
      <c r="G22" s="17">
        <v>0</v>
      </c>
      <c r="H22" s="68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8">
        <f>SUM(C22+D22+E22+F22+G22+H22+I22+J22+K22+L22+M22+N22)</f>
        <v>1573</v>
      </c>
    </row>
    <row r="23" spans="1:15" ht="14.25" customHeight="1">
      <c r="A23" s="72"/>
      <c r="B23" s="74" t="s">
        <v>4</v>
      </c>
      <c r="C23" s="48">
        <f>SUM(C21+C22)</f>
        <v>3421</v>
      </c>
      <c r="D23" s="20">
        <f t="shared" ref="D23:O23" si="8">SUM(D21+D22)</f>
        <v>0</v>
      </c>
      <c r="E23" s="20">
        <f t="shared" si="8"/>
        <v>0</v>
      </c>
      <c r="F23" s="20">
        <f t="shared" si="8"/>
        <v>0</v>
      </c>
      <c r="G23" s="20">
        <f t="shared" si="8"/>
        <v>0</v>
      </c>
      <c r="H23" s="64">
        <f t="shared" si="8"/>
        <v>0</v>
      </c>
      <c r="I23" s="20">
        <f t="shared" si="8"/>
        <v>0</v>
      </c>
      <c r="J23" s="20">
        <f t="shared" si="8"/>
        <v>0</v>
      </c>
      <c r="K23" s="20">
        <f>SUM(K21+K22)</f>
        <v>0</v>
      </c>
      <c r="L23" s="20">
        <f>SUM(L21+L22)</f>
        <v>0</v>
      </c>
      <c r="M23" s="20">
        <f>SUM(M21+M22)</f>
        <v>0</v>
      </c>
      <c r="N23" s="20">
        <f t="shared" si="8"/>
        <v>0</v>
      </c>
      <c r="O23" s="21">
        <f t="shared" si="8"/>
        <v>3421</v>
      </c>
    </row>
    <row r="24" spans="1:15" ht="14.25" customHeight="1" thickBot="1">
      <c r="A24" s="72"/>
      <c r="B24" s="77" t="s">
        <v>5</v>
      </c>
      <c r="C24" s="49">
        <f>SUM(C23*100/C31)</f>
        <v>3.4002922203778985</v>
      </c>
      <c r="D24" s="50" t="e">
        <f t="shared" ref="D24:O24" si="9">SUM(D23*100/D31)</f>
        <v>#DIV/0!</v>
      </c>
      <c r="E24" s="52" t="e">
        <f t="shared" si="9"/>
        <v>#DIV/0!</v>
      </c>
      <c r="F24" s="8" t="e">
        <f t="shared" si="9"/>
        <v>#DIV/0!</v>
      </c>
      <c r="G24" s="8" t="e">
        <f t="shared" si="9"/>
        <v>#DIV/0!</v>
      </c>
      <c r="H24" s="65" t="e">
        <f t="shared" si="9"/>
        <v>#DIV/0!</v>
      </c>
      <c r="I24" s="8" t="e">
        <f t="shared" si="9"/>
        <v>#DIV/0!</v>
      </c>
      <c r="J24" s="8" t="e">
        <f t="shared" si="9"/>
        <v>#DIV/0!</v>
      </c>
      <c r="K24" s="8" t="e">
        <f>SUM(K23*100/K31)</f>
        <v>#DIV/0!</v>
      </c>
      <c r="L24" s="8" t="e">
        <f>SUM(L23*100/L31)</f>
        <v>#DIV/0!</v>
      </c>
      <c r="M24" s="8" t="e">
        <f>SUM(M23*100/M31)</f>
        <v>#DIV/0!</v>
      </c>
      <c r="N24" s="8" t="e">
        <f t="shared" si="9"/>
        <v>#DIV/0!</v>
      </c>
      <c r="O24" s="9">
        <f t="shared" si="9"/>
        <v>3.4002922203778985</v>
      </c>
    </row>
    <row r="25" spans="1:15" ht="14.25" customHeight="1">
      <c r="A25" s="78" t="s">
        <v>10</v>
      </c>
      <c r="B25" s="71" t="s">
        <v>2</v>
      </c>
      <c r="C25" s="39">
        <v>8460</v>
      </c>
      <c r="D25" s="57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6">
        <f>SUM(C25+D25+E25+F25+G25+H25+I25+J25+K25+L25+M25+N25)</f>
        <v>8460</v>
      </c>
    </row>
    <row r="26" spans="1:15" ht="14.25" customHeight="1">
      <c r="A26" s="72" t="s">
        <v>33</v>
      </c>
      <c r="B26" s="73" t="s">
        <v>3</v>
      </c>
      <c r="C26" s="47">
        <v>10753</v>
      </c>
      <c r="D26" s="56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8">
        <f>SUM(C26+D26+E26+F26+G26+H26+I26+J26+K26+L26+M26+N26)</f>
        <v>10753</v>
      </c>
    </row>
    <row r="27" spans="1:15" ht="14.25" customHeight="1">
      <c r="A27" s="72"/>
      <c r="B27" s="74" t="s">
        <v>4</v>
      </c>
      <c r="C27" s="48">
        <f>SUM(C25+C26)</f>
        <v>19213</v>
      </c>
      <c r="D27" s="20">
        <f t="shared" ref="D27:O27" si="10">SUM(D25+D26)</f>
        <v>0</v>
      </c>
      <c r="E27" s="20">
        <f t="shared" si="10"/>
        <v>0</v>
      </c>
      <c r="F27" s="20">
        <f>SUM(F25+F26)</f>
        <v>0</v>
      </c>
      <c r="G27" s="20">
        <f t="shared" si="10"/>
        <v>0</v>
      </c>
      <c r="H27" s="20">
        <f t="shared" si="10"/>
        <v>0</v>
      </c>
      <c r="I27" s="20">
        <f t="shared" si="10"/>
        <v>0</v>
      </c>
      <c r="J27" s="20">
        <f t="shared" si="10"/>
        <v>0</v>
      </c>
      <c r="K27" s="20">
        <f>SUM(K25+K26)</f>
        <v>0</v>
      </c>
      <c r="L27" s="20">
        <f>SUM(L25+L26)</f>
        <v>0</v>
      </c>
      <c r="M27" s="20">
        <f>SUM(M25+M26)</f>
        <v>0</v>
      </c>
      <c r="N27" s="20">
        <f t="shared" si="10"/>
        <v>0</v>
      </c>
      <c r="O27" s="21">
        <f t="shared" si="10"/>
        <v>19213</v>
      </c>
    </row>
    <row r="28" spans="1:15" ht="14.25" customHeight="1" thickBot="1">
      <c r="A28" s="72"/>
      <c r="B28" s="77" t="s">
        <v>5</v>
      </c>
      <c r="C28" s="51">
        <f>SUM(C27*100/C31)</f>
        <v>19.096701090359709</v>
      </c>
      <c r="D28" s="52" t="e">
        <f t="shared" ref="D28:O28" si="11">SUM(D27*100/D31)</f>
        <v>#DIV/0!</v>
      </c>
      <c r="E28" s="52" t="e">
        <f t="shared" si="11"/>
        <v>#DIV/0!</v>
      </c>
      <c r="F28" s="8" t="e">
        <f t="shared" si="11"/>
        <v>#DIV/0!</v>
      </c>
      <c r="G28" s="8" t="e">
        <f t="shared" si="11"/>
        <v>#DIV/0!</v>
      </c>
      <c r="H28" s="8" t="e">
        <f t="shared" si="11"/>
        <v>#DIV/0!</v>
      </c>
      <c r="I28" s="8" t="e">
        <f t="shared" si="11"/>
        <v>#DIV/0!</v>
      </c>
      <c r="J28" s="8" t="e">
        <f t="shared" si="11"/>
        <v>#DIV/0!</v>
      </c>
      <c r="K28" s="8" t="e">
        <f>SUM(K27*100/K31)</f>
        <v>#DIV/0!</v>
      </c>
      <c r="L28" s="8" t="e">
        <f>SUM(L27*100/L31)</f>
        <v>#DIV/0!</v>
      </c>
      <c r="M28" s="8" t="e">
        <f>SUM(M27*100/M31)</f>
        <v>#DIV/0!</v>
      </c>
      <c r="N28" s="8" t="e">
        <f t="shared" si="11"/>
        <v>#DIV/0!</v>
      </c>
      <c r="O28" s="9">
        <f t="shared" si="11"/>
        <v>19.096701090359709</v>
      </c>
    </row>
    <row r="29" spans="1:15" ht="14.25" customHeight="1">
      <c r="A29" s="78" t="s">
        <v>20</v>
      </c>
      <c r="B29" s="79" t="s">
        <v>2</v>
      </c>
      <c r="C29" s="22">
        <f t="shared" ref="C29:N29" si="12">SUM(C5+C9+C13+C17+C21+C25)</f>
        <v>45013</v>
      </c>
      <c r="D29" s="22">
        <f t="shared" si="12"/>
        <v>0</v>
      </c>
      <c r="E29" s="22">
        <f>SUM(E5+E9+E13+E17+E21+E25)</f>
        <v>0</v>
      </c>
      <c r="F29" s="22">
        <f t="shared" si="12"/>
        <v>0</v>
      </c>
      <c r="G29" s="22">
        <f t="shared" si="12"/>
        <v>0</v>
      </c>
      <c r="H29" s="22">
        <f t="shared" si="12"/>
        <v>0</v>
      </c>
      <c r="I29" s="22">
        <f t="shared" si="12"/>
        <v>0</v>
      </c>
      <c r="J29" s="22">
        <f t="shared" si="12"/>
        <v>0</v>
      </c>
      <c r="K29" s="85">
        <f t="shared" ref="K29:M30" si="13">SUM(K5+K9+K13+K17+K21+K25)</f>
        <v>0</v>
      </c>
      <c r="L29" s="22">
        <f t="shared" si="13"/>
        <v>0</v>
      </c>
      <c r="M29" s="22">
        <f t="shared" si="13"/>
        <v>0</v>
      </c>
      <c r="N29" s="22">
        <f t="shared" si="12"/>
        <v>0</v>
      </c>
      <c r="O29" s="23">
        <f>SUM(C29+D29+E29+F29+G29+H29+I29+J29+K29+L29+M29+N29)</f>
        <v>45013</v>
      </c>
    </row>
    <row r="30" spans="1:15" ht="14.25" customHeight="1">
      <c r="A30" s="72"/>
      <c r="B30" s="74" t="s">
        <v>3</v>
      </c>
      <c r="C30" s="19">
        <f>SUM(C6+C10+C14+C18+C22+C26)</f>
        <v>55596</v>
      </c>
      <c r="D30" s="20">
        <f t="shared" ref="D30:N30" si="14">SUM(D6+D10+D14+D18+D22+D26)</f>
        <v>0</v>
      </c>
      <c r="E30" s="20">
        <f t="shared" si="14"/>
        <v>0</v>
      </c>
      <c r="F30" s="20">
        <f t="shared" si="14"/>
        <v>0</v>
      </c>
      <c r="G30" s="20">
        <f t="shared" si="14"/>
        <v>0</v>
      </c>
      <c r="H30" s="20">
        <f t="shared" si="14"/>
        <v>0</v>
      </c>
      <c r="I30" s="20">
        <f t="shared" si="14"/>
        <v>0</v>
      </c>
      <c r="J30" s="20">
        <f t="shared" si="14"/>
        <v>0</v>
      </c>
      <c r="K30" s="86">
        <f t="shared" si="13"/>
        <v>0</v>
      </c>
      <c r="L30" s="20">
        <f t="shared" si="13"/>
        <v>0</v>
      </c>
      <c r="M30" s="20">
        <f t="shared" si="13"/>
        <v>0</v>
      </c>
      <c r="N30" s="20">
        <f t="shared" si="14"/>
        <v>0</v>
      </c>
      <c r="O30" s="21">
        <f>SUM(C30+D30+E30+F30+G30+H30+I30+J30+K30+L30+M30+N30)</f>
        <v>55596</v>
      </c>
    </row>
    <row r="31" spans="1:15" ht="14.25" customHeight="1" thickBot="1">
      <c r="A31" s="75"/>
      <c r="B31" s="76" t="s">
        <v>20</v>
      </c>
      <c r="C31" s="11">
        <f>SUM(C29+C30)</f>
        <v>100609</v>
      </c>
      <c r="D31" s="12">
        <f t="shared" ref="D31:O31" si="15">SUM(D29+D30)</f>
        <v>0</v>
      </c>
      <c r="E31" s="12">
        <f t="shared" si="15"/>
        <v>0</v>
      </c>
      <c r="F31" s="12">
        <f t="shared" si="15"/>
        <v>0</v>
      </c>
      <c r="G31" s="12">
        <f t="shared" si="15"/>
        <v>0</v>
      </c>
      <c r="H31" s="12">
        <f t="shared" si="15"/>
        <v>0</v>
      </c>
      <c r="I31" s="12">
        <f t="shared" si="15"/>
        <v>0</v>
      </c>
      <c r="J31" s="12">
        <f t="shared" si="15"/>
        <v>0</v>
      </c>
      <c r="K31" s="87">
        <f>SUM(K29+K30)</f>
        <v>0</v>
      </c>
      <c r="L31" s="12">
        <f>SUM(L29+L30)</f>
        <v>0</v>
      </c>
      <c r="M31" s="12">
        <f>SUM(M29+M30)</f>
        <v>0</v>
      </c>
      <c r="N31" s="12">
        <f t="shared" si="15"/>
        <v>0</v>
      </c>
      <c r="O31" s="13">
        <f t="shared" si="15"/>
        <v>100609</v>
      </c>
    </row>
    <row r="32" spans="1:15" ht="14.25" customHeight="1">
      <c r="A32" s="5" t="s">
        <v>26</v>
      </c>
    </row>
    <row r="33" spans="1:18" ht="14.25" customHeight="1">
      <c r="A33" s="1" t="s">
        <v>26</v>
      </c>
      <c r="L33" s="62"/>
    </row>
    <row r="34" spans="1:18" ht="14.25" customHeight="1">
      <c r="A34" s="96" t="s">
        <v>21</v>
      </c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</row>
    <row r="35" spans="1:18" ht="14.25" customHeight="1">
      <c r="A35" s="96" t="s">
        <v>51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</row>
    <row r="36" spans="1:18" ht="14.25" customHeight="1" thickBot="1">
      <c r="A36" s="96" t="s">
        <v>26</v>
      </c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</row>
    <row r="37" spans="1:18" ht="16.5" customHeight="1" thickBot="1">
      <c r="A37" s="94" t="s">
        <v>0</v>
      </c>
      <c r="B37" s="95"/>
      <c r="C37" s="88" t="s">
        <v>12</v>
      </c>
      <c r="D37" s="89" t="s">
        <v>11</v>
      </c>
      <c r="E37" s="89" t="s">
        <v>13</v>
      </c>
      <c r="F37" s="89" t="s">
        <v>14</v>
      </c>
      <c r="G37" s="89" t="s">
        <v>15</v>
      </c>
      <c r="H37" s="89" t="s">
        <v>16</v>
      </c>
      <c r="I37" s="89" t="s">
        <v>17</v>
      </c>
      <c r="J37" s="89" t="s">
        <v>18</v>
      </c>
      <c r="K37" s="91" t="s">
        <v>19</v>
      </c>
      <c r="L37" s="92" t="s">
        <v>23</v>
      </c>
      <c r="M37" s="93" t="s">
        <v>24</v>
      </c>
      <c r="N37" s="89" t="s">
        <v>25</v>
      </c>
      <c r="O37" s="90" t="s">
        <v>4</v>
      </c>
    </row>
    <row r="38" spans="1:18" ht="16.5" customHeight="1">
      <c r="A38" s="70" t="s">
        <v>2</v>
      </c>
      <c r="B38" s="80" t="s">
        <v>27</v>
      </c>
      <c r="C38" s="69">
        <v>11836</v>
      </c>
      <c r="D38" s="55">
        <v>0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1">
        <v>0</v>
      </c>
      <c r="L38" s="15">
        <v>0</v>
      </c>
      <c r="M38" s="15">
        <v>0</v>
      </c>
      <c r="N38" s="15">
        <v>0</v>
      </c>
      <c r="O38" s="32">
        <f>SUM(C38+D38+E38+F38+G38+H38+I38+J38+K38+L38+M38+N38)</f>
        <v>11836</v>
      </c>
    </row>
    <row r="39" spans="1:18" ht="16.5" customHeight="1">
      <c r="A39" s="70"/>
      <c r="B39" s="81" t="s">
        <v>5</v>
      </c>
      <c r="C39" s="33">
        <f>SUM(C38*100/C44)</f>
        <v>26.294625996934219</v>
      </c>
      <c r="D39" s="34" t="e">
        <f>SUM(D38*100/D44)</f>
        <v>#DIV/0!</v>
      </c>
      <c r="E39" s="34" t="e">
        <f t="shared" ref="E39:N39" si="16">SUM(E38*100/E44)</f>
        <v>#DIV/0!</v>
      </c>
      <c r="F39" s="34" t="e">
        <f t="shared" si="16"/>
        <v>#DIV/0!</v>
      </c>
      <c r="G39" s="34" t="e">
        <f t="shared" si="16"/>
        <v>#DIV/0!</v>
      </c>
      <c r="H39" s="34" t="e">
        <f t="shared" si="16"/>
        <v>#DIV/0!</v>
      </c>
      <c r="I39" s="34" t="e">
        <f t="shared" si="16"/>
        <v>#DIV/0!</v>
      </c>
      <c r="J39" s="34" t="e">
        <f t="shared" si="16"/>
        <v>#DIV/0!</v>
      </c>
      <c r="K39" s="35" t="e">
        <f>SUM(K38*100/K44)</f>
        <v>#DIV/0!</v>
      </c>
      <c r="L39" s="34" t="e">
        <f t="shared" si="16"/>
        <v>#DIV/0!</v>
      </c>
      <c r="M39" s="34" t="e">
        <f t="shared" si="16"/>
        <v>#DIV/0!</v>
      </c>
      <c r="N39" s="34" t="e">
        <f t="shared" si="16"/>
        <v>#DIV/0!</v>
      </c>
      <c r="O39" s="36">
        <f>SUM(O38*100/O44)</f>
        <v>26.294625996934219</v>
      </c>
      <c r="R39" s="46"/>
    </row>
    <row r="40" spans="1:18" ht="16.5" customHeight="1">
      <c r="A40" s="72"/>
      <c r="B40" s="80" t="s">
        <v>28</v>
      </c>
      <c r="C40" s="29">
        <v>29473</v>
      </c>
      <c r="D40" s="55">
        <v>0</v>
      </c>
      <c r="E40" s="30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1">
        <v>0</v>
      </c>
      <c r="L40" s="30">
        <v>0</v>
      </c>
      <c r="M40" s="30">
        <v>0</v>
      </c>
      <c r="N40" s="30">
        <v>0</v>
      </c>
      <c r="O40" s="32">
        <f>SUM(C40+D40+E40+F40+G40+H40+I40+J40+K40+L40+M40+N40)</f>
        <v>29473</v>
      </c>
      <c r="R40" s="46"/>
    </row>
    <row r="41" spans="1:18" ht="16.5" customHeight="1">
      <c r="A41" s="72"/>
      <c r="B41" s="82" t="s">
        <v>5</v>
      </c>
      <c r="C41" s="37">
        <f>SUM(C40*100/C44)</f>
        <v>65.476640081754155</v>
      </c>
      <c r="D41" s="34" t="e">
        <f>SUM(D40*100/D44)</f>
        <v>#DIV/0!</v>
      </c>
      <c r="E41" s="34" t="e">
        <f t="shared" ref="E41:N41" si="17">SUM(E40*100/E44)</f>
        <v>#DIV/0!</v>
      </c>
      <c r="F41" s="34" t="e">
        <f t="shared" si="17"/>
        <v>#DIV/0!</v>
      </c>
      <c r="G41" s="34" t="e">
        <f t="shared" si="17"/>
        <v>#DIV/0!</v>
      </c>
      <c r="H41" s="34" t="e">
        <f t="shared" si="17"/>
        <v>#DIV/0!</v>
      </c>
      <c r="I41" s="34" t="e">
        <f t="shared" si="17"/>
        <v>#DIV/0!</v>
      </c>
      <c r="J41" s="34" t="e">
        <f t="shared" si="17"/>
        <v>#DIV/0!</v>
      </c>
      <c r="K41" s="38" t="e">
        <f t="shared" si="17"/>
        <v>#DIV/0!</v>
      </c>
      <c r="L41" s="34" t="e">
        <f t="shared" si="17"/>
        <v>#DIV/0!</v>
      </c>
      <c r="M41" s="34" t="e">
        <f t="shared" si="17"/>
        <v>#DIV/0!</v>
      </c>
      <c r="N41" s="34" t="e">
        <f t="shared" si="17"/>
        <v>#DIV/0!</v>
      </c>
      <c r="O41" s="36">
        <f>SUM(O40*100/O44)</f>
        <v>65.476640081754155</v>
      </c>
      <c r="R41" s="46"/>
    </row>
    <row r="42" spans="1:18" ht="16.5" customHeight="1">
      <c r="A42" s="72"/>
      <c r="B42" s="83" t="s">
        <v>29</v>
      </c>
      <c r="C42" s="39">
        <v>3704</v>
      </c>
      <c r="D42" s="60">
        <v>0</v>
      </c>
      <c r="E42" s="30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1">
        <v>0</v>
      </c>
      <c r="L42" s="30">
        <v>0</v>
      </c>
      <c r="M42" s="30">
        <v>0</v>
      </c>
      <c r="N42" s="30">
        <v>0</v>
      </c>
      <c r="O42" s="32">
        <f>SUM(C42+D42+E42+F42+G42+H42+I42+J42+K42+L42+M42+N42)</f>
        <v>3704</v>
      </c>
    </row>
    <row r="43" spans="1:18" ht="16.5" customHeight="1">
      <c r="A43" s="72"/>
      <c r="B43" s="84" t="s">
        <v>34</v>
      </c>
      <c r="C43" s="37">
        <f>SUM(C42*100/C44)</f>
        <v>8.2287339213116208</v>
      </c>
      <c r="D43" s="34" t="e">
        <f>SUM(D42*100/D44)</f>
        <v>#DIV/0!</v>
      </c>
      <c r="E43" s="34" t="e">
        <f t="shared" ref="E43:N43" si="18">SUM(E42*100/E44)</f>
        <v>#DIV/0!</v>
      </c>
      <c r="F43" s="34" t="e">
        <f t="shared" si="18"/>
        <v>#DIV/0!</v>
      </c>
      <c r="G43" s="34" t="e">
        <f t="shared" si="18"/>
        <v>#DIV/0!</v>
      </c>
      <c r="H43" s="34" t="e">
        <f t="shared" si="18"/>
        <v>#DIV/0!</v>
      </c>
      <c r="I43" s="34" t="e">
        <f t="shared" si="18"/>
        <v>#DIV/0!</v>
      </c>
      <c r="J43" s="34" t="e">
        <f t="shared" si="18"/>
        <v>#DIV/0!</v>
      </c>
      <c r="K43" s="38" t="e">
        <f t="shared" si="18"/>
        <v>#DIV/0!</v>
      </c>
      <c r="L43" s="34" t="e">
        <f t="shared" si="18"/>
        <v>#DIV/0!</v>
      </c>
      <c r="M43" s="34" t="e">
        <f t="shared" si="18"/>
        <v>#DIV/0!</v>
      </c>
      <c r="N43" s="34" t="e">
        <f t="shared" si="18"/>
        <v>#DIV/0!</v>
      </c>
      <c r="O43" s="36">
        <f>SUM(O42*100/O44)</f>
        <v>8.2287339213116208</v>
      </c>
    </row>
    <row r="44" spans="1:18" ht="16.5" customHeight="1" thickBot="1">
      <c r="A44" s="70"/>
      <c r="B44" s="77" t="s">
        <v>4</v>
      </c>
      <c r="C44" s="2">
        <f>SUM(C38+C40+C42)</f>
        <v>45013</v>
      </c>
      <c r="D44" s="53">
        <f>SUM(D38+D40+D42)</f>
        <v>0</v>
      </c>
      <c r="E44" s="3">
        <f t="shared" ref="E44:K44" si="19">SUM(E38+E40+E42)</f>
        <v>0</v>
      </c>
      <c r="F44" s="3">
        <f t="shared" si="19"/>
        <v>0</v>
      </c>
      <c r="G44" s="3">
        <f t="shared" si="19"/>
        <v>0</v>
      </c>
      <c r="H44" s="3">
        <f t="shared" si="19"/>
        <v>0</v>
      </c>
      <c r="I44" s="3">
        <f t="shared" si="19"/>
        <v>0</v>
      </c>
      <c r="J44" s="3">
        <f t="shared" si="19"/>
        <v>0</v>
      </c>
      <c r="K44" s="2">
        <f t="shared" si="19"/>
        <v>0</v>
      </c>
      <c r="L44" s="3">
        <f>SUM(L38+L40+L42)</f>
        <v>0</v>
      </c>
      <c r="M44" s="3">
        <f>SUM(M38+M40+M42)</f>
        <v>0</v>
      </c>
      <c r="N44" s="3">
        <f>SUM(N38+N40+N42)</f>
        <v>0</v>
      </c>
      <c r="O44" s="4">
        <f>SUM(O38+O40+O42)</f>
        <v>45013</v>
      </c>
    </row>
    <row r="45" spans="1:18" ht="16.5" customHeight="1">
      <c r="A45" s="78" t="s">
        <v>3</v>
      </c>
      <c r="B45" s="71" t="s">
        <v>27</v>
      </c>
      <c r="C45" s="40">
        <v>19806</v>
      </c>
      <c r="D45" s="57">
        <v>0</v>
      </c>
      <c r="E45" s="15">
        <v>0</v>
      </c>
      <c r="F45" s="41">
        <v>0</v>
      </c>
      <c r="G45" s="63">
        <v>0</v>
      </c>
      <c r="H45" s="41">
        <v>0</v>
      </c>
      <c r="I45" s="63">
        <v>0</v>
      </c>
      <c r="J45" s="15">
        <v>0</v>
      </c>
      <c r="K45" s="15">
        <v>0</v>
      </c>
      <c r="L45" s="41">
        <v>0</v>
      </c>
      <c r="M45" s="15">
        <v>0</v>
      </c>
      <c r="N45" s="15">
        <v>0</v>
      </c>
      <c r="O45" s="16">
        <f>SUM(C45+D45+E45+F45+G45+H45+I45+J45+K45+L45+M45+N45)</f>
        <v>19806</v>
      </c>
    </row>
    <row r="46" spans="1:18" ht="16.5" customHeight="1">
      <c r="A46" s="70"/>
      <c r="B46" s="81" t="s">
        <v>5</v>
      </c>
      <c r="C46" s="42">
        <f t="shared" ref="C46:K46" si="20">SUM(C45*100/C51)</f>
        <v>35.624865098208502</v>
      </c>
      <c r="D46" s="34" t="e">
        <f t="shared" si="20"/>
        <v>#DIV/0!</v>
      </c>
      <c r="E46" s="34" t="e">
        <f t="shared" si="20"/>
        <v>#DIV/0!</v>
      </c>
      <c r="F46" s="34" t="e">
        <f t="shared" si="20"/>
        <v>#DIV/0!</v>
      </c>
      <c r="G46" s="34" t="e">
        <f t="shared" si="20"/>
        <v>#DIV/0!</v>
      </c>
      <c r="H46" s="43" t="e">
        <f t="shared" si="20"/>
        <v>#DIV/0!</v>
      </c>
      <c r="I46" s="34" t="e">
        <f t="shared" si="20"/>
        <v>#DIV/0!</v>
      </c>
      <c r="J46" s="34" t="e">
        <f t="shared" si="20"/>
        <v>#DIV/0!</v>
      </c>
      <c r="K46" s="34" t="e">
        <f t="shared" si="20"/>
        <v>#DIV/0!</v>
      </c>
      <c r="L46" s="43" t="e">
        <f>SUM(L45*100/L51)</f>
        <v>#DIV/0!</v>
      </c>
      <c r="M46" s="34" t="e">
        <f>SUM(M45*100/M51)</f>
        <v>#DIV/0!</v>
      </c>
      <c r="N46" s="34" t="e">
        <f>SUM(N45*100/N51)</f>
        <v>#DIV/0!</v>
      </c>
      <c r="O46" s="44">
        <f>SUM(O45*100/O51)</f>
        <v>35.624865098208502</v>
      </c>
    </row>
    <row r="47" spans="1:18" ht="16.5" customHeight="1">
      <c r="A47" s="72"/>
      <c r="B47" s="80" t="s">
        <v>28</v>
      </c>
      <c r="C47" s="39">
        <v>35633</v>
      </c>
      <c r="D47" s="55">
        <v>0</v>
      </c>
      <c r="E47" s="30">
        <v>0</v>
      </c>
      <c r="F47" s="30">
        <v>0</v>
      </c>
      <c r="G47" s="67">
        <v>0</v>
      </c>
      <c r="H47" s="30">
        <v>0</v>
      </c>
      <c r="I47" s="30">
        <v>0</v>
      </c>
      <c r="J47" s="30">
        <v>0</v>
      </c>
      <c r="K47" s="30">
        <v>0</v>
      </c>
      <c r="L47" s="45">
        <v>0</v>
      </c>
      <c r="M47" s="30">
        <v>0</v>
      </c>
      <c r="N47" s="30">
        <v>0</v>
      </c>
      <c r="O47" s="32">
        <f>SUM(C47+D47+E47+F47+G47+H47+I47+J47+K47+L47+M47+N47)</f>
        <v>35633</v>
      </c>
    </row>
    <row r="48" spans="1:18" ht="16.5" customHeight="1">
      <c r="A48" s="72"/>
      <c r="B48" s="82" t="s">
        <v>5</v>
      </c>
      <c r="C48" s="42">
        <f t="shared" ref="C48:K48" si="21">SUM(C47*100/C51)</f>
        <v>64.092740484926978</v>
      </c>
      <c r="D48" s="34" t="e">
        <f t="shared" si="21"/>
        <v>#DIV/0!</v>
      </c>
      <c r="E48" s="34" t="e">
        <f t="shared" si="21"/>
        <v>#DIV/0!</v>
      </c>
      <c r="F48" s="34" t="e">
        <f t="shared" si="21"/>
        <v>#DIV/0!</v>
      </c>
      <c r="G48" s="34" t="e">
        <f t="shared" si="21"/>
        <v>#DIV/0!</v>
      </c>
      <c r="H48" s="34" t="e">
        <f t="shared" si="21"/>
        <v>#DIV/0!</v>
      </c>
      <c r="I48" s="34" t="e">
        <f t="shared" si="21"/>
        <v>#DIV/0!</v>
      </c>
      <c r="J48" s="34" t="e">
        <f t="shared" si="21"/>
        <v>#DIV/0!</v>
      </c>
      <c r="K48" s="34" t="e">
        <f t="shared" si="21"/>
        <v>#DIV/0!</v>
      </c>
      <c r="L48" s="43" t="e">
        <f>SUM(L47*100/L51)</f>
        <v>#DIV/0!</v>
      </c>
      <c r="M48" s="34" t="e">
        <f>SUM(M47*100/M51)</f>
        <v>#DIV/0!</v>
      </c>
      <c r="N48" s="34" t="e">
        <f>SUM(N47*100/N51)</f>
        <v>#DIV/0!</v>
      </c>
      <c r="O48" s="44">
        <f>SUM(O47*100/O51)</f>
        <v>64.092740484926978</v>
      </c>
    </row>
    <row r="49" spans="1:15" ht="16.5" customHeight="1">
      <c r="A49" s="72"/>
      <c r="B49" s="83" t="s">
        <v>29</v>
      </c>
      <c r="C49" s="39">
        <v>157</v>
      </c>
      <c r="D49" s="55">
        <v>0</v>
      </c>
      <c r="E49" s="30">
        <v>0</v>
      </c>
      <c r="F49" s="30">
        <v>0</v>
      </c>
      <c r="G49" s="30">
        <v>0</v>
      </c>
      <c r="H49" s="30">
        <v>0</v>
      </c>
      <c r="I49" s="67">
        <v>0</v>
      </c>
      <c r="J49" s="30">
        <v>0</v>
      </c>
      <c r="K49" s="30">
        <v>0</v>
      </c>
      <c r="L49" s="45">
        <v>0</v>
      </c>
      <c r="M49" s="30">
        <v>0</v>
      </c>
      <c r="N49" s="30">
        <v>0</v>
      </c>
      <c r="O49" s="32">
        <f>SUM(C49+D49+E49+F49+G49+H49+I49+J49+K49+L49+M49+N49)</f>
        <v>157</v>
      </c>
    </row>
    <row r="50" spans="1:15" ht="16.5" customHeight="1">
      <c r="A50" s="72"/>
      <c r="B50" s="84" t="s">
        <v>34</v>
      </c>
      <c r="C50" s="42">
        <f t="shared" ref="C50:K50" si="22">SUM(C49*100/C51)</f>
        <v>0.2823944168645226</v>
      </c>
      <c r="D50" s="34" t="e">
        <f t="shared" si="22"/>
        <v>#DIV/0!</v>
      </c>
      <c r="E50" s="34" t="e">
        <f t="shared" si="22"/>
        <v>#DIV/0!</v>
      </c>
      <c r="F50" s="34" t="e">
        <f t="shared" si="22"/>
        <v>#DIV/0!</v>
      </c>
      <c r="G50" s="34" t="e">
        <f t="shared" si="22"/>
        <v>#DIV/0!</v>
      </c>
      <c r="H50" s="34" t="e">
        <f t="shared" si="22"/>
        <v>#DIV/0!</v>
      </c>
      <c r="I50" s="34" t="e">
        <f t="shared" si="22"/>
        <v>#DIV/0!</v>
      </c>
      <c r="J50" s="34" t="e">
        <f t="shared" si="22"/>
        <v>#DIV/0!</v>
      </c>
      <c r="K50" s="34" t="e">
        <f t="shared" si="22"/>
        <v>#DIV/0!</v>
      </c>
      <c r="L50" s="43" t="e">
        <f>SUM(L49*100/L51)</f>
        <v>#DIV/0!</v>
      </c>
      <c r="M50" s="34" t="e">
        <f>SUM(M49*100/M51)</f>
        <v>#DIV/0!</v>
      </c>
      <c r="N50" s="34" t="e">
        <f>SUM(N49*100/N51)</f>
        <v>#DIV/0!</v>
      </c>
      <c r="O50" s="44">
        <f>SUM(O49*100/O51)</f>
        <v>0.2823944168645226</v>
      </c>
    </row>
    <row r="51" spans="1:15" ht="16.5" customHeight="1" thickBot="1">
      <c r="A51" s="70"/>
      <c r="B51" s="77" t="s">
        <v>4</v>
      </c>
      <c r="C51" s="24">
        <f>SUM(C45+C47+C49)</f>
        <v>55596</v>
      </c>
      <c r="D51" s="3">
        <f t="shared" ref="D51:N51" si="23">D45+D47+D49</f>
        <v>0</v>
      </c>
      <c r="E51" s="3">
        <f t="shared" si="23"/>
        <v>0</v>
      </c>
      <c r="F51" s="3">
        <f t="shared" si="23"/>
        <v>0</v>
      </c>
      <c r="G51" s="3">
        <f t="shared" si="23"/>
        <v>0</v>
      </c>
      <c r="H51" s="3">
        <f t="shared" si="23"/>
        <v>0</v>
      </c>
      <c r="I51" s="3">
        <f t="shared" si="23"/>
        <v>0</v>
      </c>
      <c r="J51" s="3">
        <f t="shared" si="23"/>
        <v>0</v>
      </c>
      <c r="K51" s="3">
        <f t="shared" si="23"/>
        <v>0</v>
      </c>
      <c r="L51" s="25">
        <f t="shared" si="23"/>
        <v>0</v>
      </c>
      <c r="M51" s="3">
        <f t="shared" si="23"/>
        <v>0</v>
      </c>
      <c r="N51" s="3">
        <f t="shared" si="23"/>
        <v>0</v>
      </c>
      <c r="O51" s="4">
        <f>O45+O47+O49</f>
        <v>55596</v>
      </c>
    </row>
    <row r="52" spans="1:15" ht="16.5" customHeight="1" thickBot="1">
      <c r="A52" s="98" t="s">
        <v>35</v>
      </c>
      <c r="B52" s="99"/>
      <c r="C52" s="26">
        <f t="shared" ref="C52:O52" si="24">SUM(C44+C51)</f>
        <v>100609</v>
      </c>
      <c r="D52" s="27">
        <f t="shared" si="24"/>
        <v>0</v>
      </c>
      <c r="E52" s="27">
        <f t="shared" si="24"/>
        <v>0</v>
      </c>
      <c r="F52" s="27">
        <f t="shared" si="24"/>
        <v>0</v>
      </c>
      <c r="G52" s="27">
        <f t="shared" si="24"/>
        <v>0</v>
      </c>
      <c r="H52" s="27">
        <f t="shared" si="24"/>
        <v>0</v>
      </c>
      <c r="I52" s="27">
        <f t="shared" si="24"/>
        <v>0</v>
      </c>
      <c r="J52" s="27">
        <f t="shared" si="24"/>
        <v>0</v>
      </c>
      <c r="K52" s="27">
        <f t="shared" si="24"/>
        <v>0</v>
      </c>
      <c r="L52" s="27">
        <f t="shared" si="24"/>
        <v>0</v>
      </c>
      <c r="M52" s="27">
        <f t="shared" si="24"/>
        <v>0</v>
      </c>
      <c r="N52" s="27">
        <f t="shared" si="24"/>
        <v>0</v>
      </c>
      <c r="O52" s="28">
        <f t="shared" si="24"/>
        <v>100609</v>
      </c>
    </row>
    <row r="53" spans="1:15" ht="12.75" customHeight="1">
      <c r="A53" s="10"/>
    </row>
    <row r="54" spans="1:15" ht="14.25" customHeight="1">
      <c r="A54" s="5" t="s">
        <v>22</v>
      </c>
      <c r="F54" s="66"/>
      <c r="M54" s="61"/>
    </row>
    <row r="55" spans="1:15" ht="14.25" customHeight="1">
      <c r="A55" s="1" t="s">
        <v>36</v>
      </c>
      <c r="B55" s="1" t="s">
        <v>49</v>
      </c>
    </row>
    <row r="56" spans="1:15" ht="14.25" customHeight="1">
      <c r="A56" s="1" t="s">
        <v>37</v>
      </c>
      <c r="B56" s="1" t="s">
        <v>38</v>
      </c>
    </row>
    <row r="57" spans="1:15" ht="14.25" customHeight="1">
      <c r="A57" s="1" t="s">
        <v>39</v>
      </c>
      <c r="B57" s="1" t="s">
        <v>40</v>
      </c>
    </row>
    <row r="58" spans="1:15" ht="14.25" customHeight="1">
      <c r="A58" s="1" t="s">
        <v>41</v>
      </c>
      <c r="B58" s="1" t="s">
        <v>42</v>
      </c>
    </row>
    <row r="59" spans="1:15" ht="14.25" customHeight="1">
      <c r="A59" s="1" t="s">
        <v>43</v>
      </c>
      <c r="B59" s="1" t="s">
        <v>44</v>
      </c>
    </row>
    <row r="60" spans="1:15" ht="14.25" customHeight="1">
      <c r="A60" s="1" t="s">
        <v>45</v>
      </c>
      <c r="B60" s="1" t="s">
        <v>46</v>
      </c>
    </row>
  </sheetData>
  <mergeCells count="9">
    <mergeCell ref="A4:B4"/>
    <mergeCell ref="A1:O1"/>
    <mergeCell ref="A2:O2"/>
    <mergeCell ref="A3:O3"/>
    <mergeCell ref="A52:B52"/>
    <mergeCell ref="A34:O34"/>
    <mergeCell ref="A35:O35"/>
    <mergeCell ref="A36:O36"/>
    <mergeCell ref="A37:B37"/>
  </mergeCells>
  <phoneticPr fontId="0" type="noConversion"/>
  <printOptions horizontalCentered="1"/>
  <pageMargins left="0.39370078740157483" right="0.12" top="0.12" bottom="7.874015748031496E-2" header="0.12" footer="0.23622047244094491"/>
  <pageSetup paperSize="9" scale="85" orientation="portrait" r:id="rId1"/>
  <headerFooter alignWithMargins="0">
    <oddFooter>&amp;A&amp;RPage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3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2024</vt:lpstr>
      <vt:lpstr>Sheet1</vt:lpstr>
    </vt:vector>
  </TitlesOfParts>
  <Company>NYK DISTRIBUTION SERVICE (THAILAND)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2023-06-21T07:38:17Z</cp:lastPrinted>
  <dcterms:created xsi:type="dcterms:W3CDTF">1998-10-28T21:43:10Z</dcterms:created>
  <dcterms:modified xsi:type="dcterms:W3CDTF">2024-02-28T08:04:10Z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1C5812DA">
    <vt:lpwstr/>
  </property>
  <property fmtid="{D5CDD505-2E9C-101B-9397-08002B2CF9AE}" pid="19" name="IVID173907ED">
    <vt:lpwstr/>
  </property>
  <property fmtid="{D5CDD505-2E9C-101B-9397-08002B2CF9AE}" pid="20" name="IVID274B1CF5">
    <vt:lpwstr/>
  </property>
  <property fmtid="{D5CDD505-2E9C-101B-9397-08002B2CF9AE}" pid="21" name="IVID2B4E17FA">
    <vt:lpwstr/>
  </property>
  <property fmtid="{D5CDD505-2E9C-101B-9397-08002B2CF9AE}" pid="22" name="IVID253D11EF">
    <vt:lpwstr/>
  </property>
  <property fmtid="{D5CDD505-2E9C-101B-9397-08002B2CF9AE}" pid="23" name="IVID173E1206">
    <vt:lpwstr/>
  </property>
  <property fmtid="{D5CDD505-2E9C-101B-9397-08002B2CF9AE}" pid="24" name="IVID232310EC">
    <vt:lpwstr/>
  </property>
  <property fmtid="{D5CDD505-2E9C-101B-9397-08002B2CF9AE}" pid="25" name="IVID133D1AE5">
    <vt:lpwstr/>
  </property>
  <property fmtid="{D5CDD505-2E9C-101B-9397-08002B2CF9AE}" pid="26" name="IVIDF6113D9">
    <vt:lpwstr/>
  </property>
  <property fmtid="{D5CDD505-2E9C-101B-9397-08002B2CF9AE}" pid="27" name="IVID307414D1">
    <vt:lpwstr/>
  </property>
  <property fmtid="{D5CDD505-2E9C-101B-9397-08002B2CF9AE}" pid="28" name="IVID344B1400">
    <vt:lpwstr/>
  </property>
  <property fmtid="{D5CDD505-2E9C-101B-9397-08002B2CF9AE}" pid="29" name="IVID135B1DF5">
    <vt:lpwstr/>
  </property>
  <property fmtid="{D5CDD505-2E9C-101B-9397-08002B2CF9AE}" pid="30" name="IVID1A3716D3">
    <vt:lpwstr/>
  </property>
  <property fmtid="{D5CDD505-2E9C-101B-9397-08002B2CF9AE}" pid="31" name="IVIDD1916DB">
    <vt:lpwstr/>
  </property>
  <property fmtid="{D5CDD505-2E9C-101B-9397-08002B2CF9AE}" pid="32" name="IVID11431AF1">
    <vt:lpwstr/>
  </property>
  <property fmtid="{D5CDD505-2E9C-101B-9397-08002B2CF9AE}" pid="33" name="IVID1B2C19F3">
    <vt:lpwstr/>
  </property>
  <property fmtid="{D5CDD505-2E9C-101B-9397-08002B2CF9AE}" pid="34" name="IVIDD5E0FE6">
    <vt:lpwstr/>
  </property>
  <property fmtid="{D5CDD505-2E9C-101B-9397-08002B2CF9AE}" pid="35" name="IVID162D1605">
    <vt:lpwstr/>
  </property>
  <property fmtid="{D5CDD505-2E9C-101B-9397-08002B2CF9AE}" pid="36" name="IVID266F16CF">
    <vt:lpwstr/>
  </property>
  <property fmtid="{D5CDD505-2E9C-101B-9397-08002B2CF9AE}" pid="37" name="IVID2B2C1DF5">
    <vt:lpwstr/>
  </property>
  <property fmtid="{D5CDD505-2E9C-101B-9397-08002B2CF9AE}" pid="38" name="IVID19680BFF">
    <vt:lpwstr/>
  </property>
  <property fmtid="{D5CDD505-2E9C-101B-9397-08002B2CF9AE}" pid="39" name="IVID172E16FD">
    <vt:lpwstr/>
  </property>
  <property fmtid="{D5CDD505-2E9C-101B-9397-08002B2CF9AE}" pid="40" name="IVID1A3517F4">
    <vt:lpwstr/>
  </property>
  <property fmtid="{D5CDD505-2E9C-101B-9397-08002B2CF9AE}" pid="41" name="IVID2B0E1302">
    <vt:lpwstr/>
  </property>
  <property fmtid="{D5CDD505-2E9C-101B-9397-08002B2CF9AE}" pid="42" name="IVID332E19D7">
    <vt:lpwstr/>
  </property>
  <property fmtid="{D5CDD505-2E9C-101B-9397-08002B2CF9AE}" pid="43" name="IVID22261800">
    <vt:lpwstr/>
  </property>
  <property fmtid="{D5CDD505-2E9C-101B-9397-08002B2CF9AE}" pid="44" name="IVID240A1504">
    <vt:lpwstr/>
  </property>
  <property fmtid="{D5CDD505-2E9C-101B-9397-08002B2CF9AE}" pid="45" name="IVID254415DF">
    <vt:lpwstr/>
  </property>
  <property fmtid="{D5CDD505-2E9C-101B-9397-08002B2CF9AE}" pid="46" name="IVID394F1104">
    <vt:lpwstr/>
  </property>
  <property fmtid="{D5CDD505-2E9C-101B-9397-08002B2CF9AE}" pid="47" name="IVIDE5716EA">
    <vt:lpwstr/>
  </property>
  <property fmtid="{D5CDD505-2E9C-101B-9397-08002B2CF9AE}" pid="48" name="IVID39381003">
    <vt:lpwstr/>
  </property>
  <property fmtid="{D5CDD505-2E9C-101B-9397-08002B2CF9AE}" pid="49" name="IVID2363170A">
    <vt:lpwstr/>
  </property>
  <property fmtid="{D5CDD505-2E9C-101B-9397-08002B2CF9AE}" pid="50" name="IVID1D3F17E2">
    <vt:lpwstr/>
  </property>
  <property fmtid="{D5CDD505-2E9C-101B-9397-08002B2CF9AE}" pid="51" name="IVID13451200">
    <vt:lpwstr/>
  </property>
  <property fmtid="{D5CDD505-2E9C-101B-9397-08002B2CF9AE}" pid="52" name="IVID121617DE">
    <vt:lpwstr/>
  </property>
  <property fmtid="{D5CDD505-2E9C-101B-9397-08002B2CF9AE}" pid="53" name="IVID13691AF2">
    <vt:lpwstr/>
  </property>
  <property fmtid="{D5CDD505-2E9C-101B-9397-08002B2CF9AE}" pid="54" name="IVID1A3B0AF0">
    <vt:lpwstr/>
  </property>
  <property fmtid="{D5CDD505-2E9C-101B-9397-08002B2CF9AE}" pid="55" name="IVID373F12DB">
    <vt:lpwstr/>
  </property>
  <property fmtid="{D5CDD505-2E9C-101B-9397-08002B2CF9AE}" pid="56" name="IVID102124BA">
    <vt:lpwstr/>
  </property>
  <property fmtid="{D5CDD505-2E9C-101B-9397-08002B2CF9AE}" pid="57" name="IVID3D1509D0">
    <vt:lpwstr/>
  </property>
  <property fmtid="{D5CDD505-2E9C-101B-9397-08002B2CF9AE}" pid="58" name="IVID35641901">
    <vt:lpwstr/>
  </property>
  <property fmtid="{D5CDD505-2E9C-101B-9397-08002B2CF9AE}" pid="59" name="IVID45E1ED9">
    <vt:lpwstr/>
  </property>
  <property fmtid="{D5CDD505-2E9C-101B-9397-08002B2CF9AE}" pid="60" name="IVID324113D1">
    <vt:lpwstr/>
  </property>
  <property fmtid="{D5CDD505-2E9C-101B-9397-08002B2CF9AE}" pid="61" name="IVID1A2D1903">
    <vt:lpwstr/>
  </property>
  <property fmtid="{D5CDD505-2E9C-101B-9397-08002B2CF9AE}" pid="62" name="IVID222F6E42">
    <vt:lpwstr/>
  </property>
  <property fmtid="{D5CDD505-2E9C-101B-9397-08002B2CF9AE}" pid="63" name="IVID137012E9">
    <vt:lpwstr/>
  </property>
  <property fmtid="{D5CDD505-2E9C-101B-9397-08002B2CF9AE}" pid="64" name="IVID17063A1C">
    <vt:lpwstr/>
  </property>
  <property fmtid="{D5CDD505-2E9C-101B-9397-08002B2CF9AE}" pid="65" name="IVID10FD1D6C">
    <vt:lpwstr/>
  </property>
  <property fmtid="{D5CDD505-2E9C-101B-9397-08002B2CF9AE}" pid="66" name="IVID116216F5">
    <vt:lpwstr/>
  </property>
  <property fmtid="{D5CDD505-2E9C-101B-9397-08002B2CF9AE}" pid="67" name="IVID10E11E6">
    <vt:lpwstr/>
  </property>
  <property fmtid="{D5CDD505-2E9C-101B-9397-08002B2CF9AE}" pid="68" name="IVID347C17DC">
    <vt:lpwstr/>
  </property>
  <property fmtid="{D5CDD505-2E9C-101B-9397-08002B2CF9AE}" pid="69" name="IVID12E51438">
    <vt:lpwstr/>
  </property>
  <property fmtid="{D5CDD505-2E9C-101B-9397-08002B2CF9AE}" pid="70" name="IVID285119F4">
    <vt:lpwstr/>
  </property>
  <property fmtid="{D5CDD505-2E9C-101B-9397-08002B2CF9AE}" pid="71" name="IVIDD310FFB">
    <vt:lpwstr/>
  </property>
  <property fmtid="{D5CDD505-2E9C-101B-9397-08002B2CF9AE}" pid="72" name="IVID266907E6">
    <vt:lpwstr/>
  </property>
  <property fmtid="{D5CDD505-2E9C-101B-9397-08002B2CF9AE}" pid="73" name="IVID303413E6">
    <vt:lpwstr/>
  </property>
  <property fmtid="{D5CDD505-2E9C-101B-9397-08002B2CF9AE}" pid="74" name="IVID94E13F1">
    <vt:lpwstr/>
  </property>
  <property fmtid="{D5CDD505-2E9C-101B-9397-08002B2CF9AE}" pid="75" name="IVID156114CF">
    <vt:lpwstr/>
  </property>
  <property fmtid="{D5CDD505-2E9C-101B-9397-08002B2CF9AE}" pid="76" name="IVID302816EE">
    <vt:lpwstr/>
  </property>
  <property fmtid="{D5CDD505-2E9C-101B-9397-08002B2CF9AE}" pid="77" name="IVID277207F1">
    <vt:lpwstr/>
  </property>
  <property fmtid="{D5CDD505-2E9C-101B-9397-08002B2CF9AE}" pid="78" name="IVID3E1816E3">
    <vt:lpwstr/>
  </property>
  <property fmtid="{D5CDD505-2E9C-101B-9397-08002B2CF9AE}" pid="79" name="IVID405C14E9">
    <vt:lpwstr/>
  </property>
  <property fmtid="{D5CDD505-2E9C-101B-9397-08002B2CF9AE}" pid="80" name="IVID370101A3">
    <vt:lpwstr/>
  </property>
  <property fmtid="{D5CDD505-2E9C-101B-9397-08002B2CF9AE}" pid="81" name="IVID3700F04B">
    <vt:lpwstr/>
  </property>
  <property fmtid="{D5CDD505-2E9C-101B-9397-08002B2CF9AE}" pid="82" name="IVID2B6819D6">
    <vt:lpwstr/>
  </property>
  <property fmtid="{D5CDD505-2E9C-101B-9397-08002B2CF9AE}" pid="83" name="IVID1DE81966">
    <vt:lpwstr/>
  </property>
  <property fmtid="{D5CDD505-2E9C-101B-9397-08002B2CF9AE}" pid="84" name="IVID1BF63A42">
    <vt:lpwstr/>
  </property>
  <property fmtid="{D5CDD505-2E9C-101B-9397-08002B2CF9AE}" pid="85" name="IVID7CF031E">
    <vt:lpwstr/>
  </property>
  <property fmtid="{D5CDD505-2E9C-101B-9397-08002B2CF9AE}" pid="86" name="IVID252317EE">
    <vt:lpwstr/>
  </property>
  <property fmtid="{D5CDD505-2E9C-101B-9397-08002B2CF9AE}" pid="87" name="IVID38C5FF90">
    <vt:lpwstr/>
  </property>
  <property fmtid="{D5CDD505-2E9C-101B-9397-08002B2CF9AE}" pid="88" name="IVIDA1214E5">
    <vt:lpwstr/>
  </property>
  <property fmtid="{D5CDD505-2E9C-101B-9397-08002B2CF9AE}" pid="89" name="IVID344F0EDC">
    <vt:lpwstr/>
  </property>
  <property fmtid="{D5CDD505-2E9C-101B-9397-08002B2CF9AE}" pid="90" name="IVID361E16D6">
    <vt:lpwstr/>
  </property>
  <property fmtid="{D5CDD505-2E9C-101B-9397-08002B2CF9AE}" pid="91" name="IVIDD42160A">
    <vt:lpwstr/>
  </property>
  <property fmtid="{D5CDD505-2E9C-101B-9397-08002B2CF9AE}" pid="92" name="IVID244F1900">
    <vt:lpwstr/>
  </property>
</Properties>
</file>