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5600" windowHeight="6945" tabRatio="261" firstSheet="2" activeTab="2"/>
  </bookViews>
  <sheets>
    <sheet name="0000" sheetId="4" state="veryHidden" r:id="rId1"/>
    <sheet name="XXXXXX" sheetId="5" state="veryHidden" r:id="rId2"/>
    <sheet name="2023" sheetId="1" r:id="rId3"/>
    <sheet name="Sheet1" sheetId="6" r:id="rId4"/>
  </sheets>
  <calcPr calcId="125725" concurrentManualCount="2"/>
</workbook>
</file>

<file path=xl/calcChain.xml><?xml version="1.0" encoding="utf-8"?>
<calcChain xmlns="http://schemas.openxmlformats.org/spreadsheetml/2006/main">
  <c r="L27" i="1"/>
  <c r="H19" l="1"/>
  <c r="I51"/>
  <c r="I48" s="1"/>
  <c r="C51"/>
  <c r="C44"/>
  <c r="I30"/>
  <c r="I50" l="1"/>
  <c r="D44"/>
  <c r="D39" s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H51"/>
  <c r="H50" s="1"/>
  <c r="F51"/>
  <c r="F48" s="1"/>
  <c r="E51"/>
  <c r="E48" s="1"/>
  <c r="D51"/>
  <c r="D46" s="1"/>
  <c r="C48"/>
  <c r="O42"/>
  <c r="J44"/>
  <c r="I44"/>
  <c r="I43" s="1"/>
  <c r="H44"/>
  <c r="H41" s="1"/>
  <c r="G44"/>
  <c r="G43" s="1"/>
  <c r="F44"/>
  <c r="F39" s="1"/>
  <c r="E44"/>
  <c r="E41" s="1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O51" l="1"/>
  <c r="O46" s="1"/>
  <c r="J39"/>
  <c r="J41"/>
  <c r="I52"/>
  <c r="K48"/>
  <c r="C46"/>
  <c r="J50"/>
  <c r="E46"/>
  <c r="K50"/>
  <c r="M46"/>
  <c r="M43"/>
  <c r="H46"/>
  <c r="N48"/>
  <c r="I39"/>
  <c r="M31"/>
  <c r="M28" s="1"/>
  <c r="N46"/>
  <c r="N31"/>
  <c r="N24" s="1"/>
  <c r="I41"/>
  <c r="H48"/>
  <c r="H43"/>
  <c r="F43"/>
  <c r="C50"/>
  <c r="G48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D52"/>
  <c r="D43"/>
  <c r="O23"/>
  <c r="D31"/>
  <c r="D12" s="1"/>
  <c r="O29"/>
  <c r="O11"/>
  <c r="O7"/>
  <c r="J20" l="1"/>
  <c r="M16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<sst xmlns="http://schemas.openxmlformats.org/spreadsheetml/2006/main" count="106" uniqueCount="53">
  <si>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</si>
  <si>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</si>
  <si>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</si>
  <si>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</si>
  <si>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</si>
  <si>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</si>
  <si>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</si>
  <si>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</si>
  <si>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</si>
  <si>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</si>
  <si>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</si>
  <si>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</si>
  <si>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</si>
  <si>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</si>
  <si>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</si>
  <si>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</si>
  <si>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</si>
  <si>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</si>
  <si>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</si>
  <si>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</si>
  <si>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</si>
  <si>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</si>
  <si>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</si>
  <si>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</si>
  <si>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</si>
  <si>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</si>
  <si>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</si>
  <si>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</si>
  <si>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</si>
  <si>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</si>
  <si>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</si>
  <si>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</si>
  <si>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</si>
  <si>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</si>
  <si>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</si>
  <si>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</si>
  <si>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</si>
  <si>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</si>
  <si>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</si>
  <si>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</si>
  <si>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</si>
  <si>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</si>
  <si>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</si>
  <si>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</si>
  <si>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</si>
  <si>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</si>
  <si>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</si>
  <si>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</si>
  <si>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</si>
  <si>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</si>
  <si>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</si>
  <si>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2023                                           </t>
  </si>
  <si>
    <t xml:space="preserve">                                                       DURING JANUARY - DECEMBER  2023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</si>
</sst>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99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3" fontId="8" fillId="5" borderId="17" xfId="0" applyNumberFormat="1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5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9999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36" zoomScale="120" zoomScaleNormal="120" workbookViewId="0">
      <selection activeCell="J54" sqref="J54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6" t="s">
        <v>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4.25" customHeight="1">
      <c r="A2" s="96" t="s">
        <v>51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25" customHeight="1" thickBot="1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4.25" customHeight="1" thickBot="1">
      <c r="A4" s="94" t="s">
        <v>0</v>
      </c>
      <c r="B4" s="95"/>
      <c r="C4" s="88" t="s">
        <v>12</v>
      </c>
      <c r="D4" s="89" t="s">
        <v>11</v>
      </c>
      <c r="E4" s="89" t="s">
        <v>13</v>
      </c>
      <c r="F4" s="89" t="s">
        <v>14</v>
      </c>
      <c r="G4" s="89" t="s">
        <v>15</v>
      </c>
      <c r="H4" s="89" t="s">
        <v>16</v>
      </c>
      <c r="I4" s="89" t="s">
        <v>17</v>
      </c>
      <c r="J4" s="89" t="s">
        <v>18</v>
      </c>
      <c r="K4" s="89" t="s">
        <v>19</v>
      </c>
      <c r="L4" s="89" t="s">
        <v>23</v>
      </c>
      <c r="M4" s="89" t="s">
        <v>24</v>
      </c>
      <c r="N4" s="89" t="s">
        <v>25</v>
      </c>
      <c r="O4" s="90" t="s">
        <v>4</v>
      </c>
    </row>
    <row r="5" spans="1:15" ht="14.25" customHeight="1">
      <c r="A5" s="70" t="s">
        <v>1</v>
      </c>
      <c r="B5" s="71" t="s">
        <v>2</v>
      </c>
      <c r="C5" s="40">
        <v>9366</v>
      </c>
      <c r="D5" s="54">
        <v>9997</v>
      </c>
      <c r="E5" s="15">
        <v>9489</v>
      </c>
      <c r="F5" s="15">
        <v>8971</v>
      </c>
      <c r="G5" s="15">
        <v>10227</v>
      </c>
      <c r="H5" s="15">
        <v>7041</v>
      </c>
      <c r="I5" s="15">
        <v>9131</v>
      </c>
      <c r="J5" s="15">
        <v>7501</v>
      </c>
      <c r="K5" s="15">
        <v>0</v>
      </c>
      <c r="L5" s="15">
        <v>0</v>
      </c>
      <c r="M5" s="15">
        <v>0</v>
      </c>
      <c r="N5" s="15">
        <v>0</v>
      </c>
      <c r="O5" s="16">
        <f>SUM(C5+D5+E5+F5+G5+H5+I5+J5+K5+L5+M5+N5)</f>
        <v>71723</v>
      </c>
    </row>
    <row r="6" spans="1:15" ht="14.25" customHeight="1">
      <c r="A6" s="72" t="s">
        <v>48</v>
      </c>
      <c r="B6" s="73" t="s">
        <v>3</v>
      </c>
      <c r="C6" s="47">
        <v>11096</v>
      </c>
      <c r="D6" s="56">
        <v>13162</v>
      </c>
      <c r="E6" s="17">
        <v>13750</v>
      </c>
      <c r="F6" s="17">
        <v>11138</v>
      </c>
      <c r="G6" s="17">
        <v>13463</v>
      </c>
      <c r="H6" s="17">
        <v>12518</v>
      </c>
      <c r="I6" s="17">
        <v>14776</v>
      </c>
      <c r="J6" s="17">
        <v>14431</v>
      </c>
      <c r="K6" s="17">
        <v>0</v>
      </c>
      <c r="L6" s="17">
        <v>0</v>
      </c>
      <c r="M6" s="17">
        <v>0</v>
      </c>
      <c r="N6" s="17">
        <v>0</v>
      </c>
      <c r="O6" s="18">
        <f>SUM(C6+D6+E6+F6+G6+H6+I6+J6+K6+L6+M6+N6)</f>
        <v>104334</v>
      </c>
    </row>
    <row r="7" spans="1:15" s="5" customFormat="1" ht="14.25" customHeight="1">
      <c r="A7" s="70"/>
      <c r="B7" s="74" t="s">
        <v>4</v>
      </c>
      <c r="C7" s="48">
        <f>SUM(C5+C6)</f>
        <v>20462</v>
      </c>
      <c r="D7" s="20">
        <f>SUM(D5+D6)</f>
        <v>23159</v>
      </c>
      <c r="E7" s="20">
        <f>SUM(E5+E6)</f>
        <v>23239</v>
      </c>
      <c r="F7" s="20">
        <f t="shared" ref="F7:O7" si="0">SUM(F5+F6)</f>
        <v>20109</v>
      </c>
      <c r="G7" s="20">
        <f t="shared" si="0"/>
        <v>23690</v>
      </c>
      <c r="H7" s="20">
        <f t="shared" si="0"/>
        <v>19559</v>
      </c>
      <c r="I7" s="20">
        <f t="shared" si="0"/>
        <v>23907</v>
      </c>
      <c r="J7" s="20">
        <f t="shared" si="0"/>
        <v>21932</v>
      </c>
      <c r="K7" s="20">
        <f>SUM(K5+K6)</f>
        <v>0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176057</v>
      </c>
    </row>
    <row r="8" spans="1:15" ht="14.25" customHeight="1" thickBot="1">
      <c r="A8" s="75"/>
      <c r="B8" s="76" t="s">
        <v>5</v>
      </c>
      <c r="C8" s="49">
        <f>SUM(C7*100/C31)</f>
        <v>20.6469970939619</v>
      </c>
      <c r="D8" s="50">
        <f t="shared" ref="D8:O8" si="1">SUM(D7*100/D31)</f>
        <v>21.902456093893338</v>
      </c>
      <c r="E8" s="6">
        <f t="shared" si="1"/>
        <v>20.060079242449092</v>
      </c>
      <c r="F8" s="6">
        <f t="shared" si="1"/>
        <v>19.573469864507086</v>
      </c>
      <c r="G8" s="6">
        <f t="shared" si="1"/>
        <v>19.341143813528188</v>
      </c>
      <c r="H8" s="6">
        <f t="shared" si="1"/>
        <v>18.270218768098342</v>
      </c>
      <c r="I8" s="6">
        <f t="shared" si="1"/>
        <v>21.442024826002726</v>
      </c>
      <c r="J8" s="6">
        <f>SUM(J7*100/J31)</f>
        <v>20.023006555042269</v>
      </c>
      <c r="K8" s="6" t="e">
        <f>SUM(K7*100/K31)</f>
        <v>#DIV/0!</v>
      </c>
      <c r="L8" s="6" t="e">
        <f>SUM(L7*100/L31)</f>
        <v>#DIV/0!</v>
      </c>
      <c r="M8" s="6" t="e">
        <f>SUM(M7*100/M31)</f>
        <v>#DIV/0!</v>
      </c>
      <c r="N8" s="6" t="e">
        <f t="shared" si="1"/>
        <v>#DIV/0!</v>
      </c>
      <c r="O8" s="7">
        <f t="shared" si="1"/>
        <v>20.143982846544539</v>
      </c>
    </row>
    <row r="9" spans="1:15" ht="14.25" customHeight="1">
      <c r="A9" s="70" t="s">
        <v>6</v>
      </c>
      <c r="B9" s="71" t="s">
        <v>2</v>
      </c>
      <c r="C9" s="40">
        <v>9382</v>
      </c>
      <c r="D9" s="55">
        <v>7300</v>
      </c>
      <c r="E9" s="15">
        <v>9666</v>
      </c>
      <c r="F9" s="15">
        <v>8022</v>
      </c>
      <c r="G9" s="63">
        <v>9882</v>
      </c>
      <c r="H9" s="15">
        <v>6367</v>
      </c>
      <c r="I9" s="15">
        <v>6366</v>
      </c>
      <c r="J9" s="15">
        <v>6714</v>
      </c>
      <c r="K9" s="15">
        <v>0</v>
      </c>
      <c r="L9" s="15">
        <v>0</v>
      </c>
      <c r="M9" s="15">
        <v>0</v>
      </c>
      <c r="N9" s="15">
        <v>0</v>
      </c>
      <c r="O9" s="16">
        <f>SUM(C9+D9+E9+F9+G9+H9+I9+J9+K9+L9+M9+N9)</f>
        <v>63699</v>
      </c>
    </row>
    <row r="10" spans="1:15" ht="14.25" customHeight="1">
      <c r="A10" s="72" t="s">
        <v>30</v>
      </c>
      <c r="B10" s="73" t="s">
        <v>3</v>
      </c>
      <c r="C10" s="47">
        <v>9973</v>
      </c>
      <c r="D10" s="56">
        <v>11270</v>
      </c>
      <c r="E10" s="17">
        <v>11362</v>
      </c>
      <c r="F10" s="17">
        <v>10270</v>
      </c>
      <c r="G10" s="68">
        <v>12621</v>
      </c>
      <c r="H10" s="17">
        <v>10811</v>
      </c>
      <c r="I10" s="17">
        <v>10599</v>
      </c>
      <c r="J10" s="17">
        <v>10567</v>
      </c>
      <c r="K10" s="17">
        <v>0</v>
      </c>
      <c r="L10" s="17">
        <v>0</v>
      </c>
      <c r="M10" s="17">
        <v>0</v>
      </c>
      <c r="N10" s="17">
        <v>0</v>
      </c>
      <c r="O10" s="18">
        <f>SUM(C10+D10+E10+F10+G10+H10+I10+J10+K10+L10+M10+N10)</f>
        <v>87473</v>
      </c>
    </row>
    <row r="11" spans="1:15" ht="14.25" customHeight="1">
      <c r="A11" s="72"/>
      <c r="B11" s="74" t="s">
        <v>4</v>
      </c>
      <c r="C11" s="48">
        <f>SUM(C9+C10)</f>
        <v>19355</v>
      </c>
      <c r="D11" s="20">
        <f t="shared" ref="D11:O11" si="2">SUM(D9+D10)</f>
        <v>18570</v>
      </c>
      <c r="E11" s="20">
        <f t="shared" si="2"/>
        <v>21028</v>
      </c>
      <c r="F11" s="20">
        <f t="shared" si="2"/>
        <v>18292</v>
      </c>
      <c r="G11" s="64">
        <f t="shared" si="2"/>
        <v>22503</v>
      </c>
      <c r="H11" s="20">
        <f t="shared" si="2"/>
        <v>17178</v>
      </c>
      <c r="I11" s="20">
        <f t="shared" si="2"/>
        <v>16965</v>
      </c>
      <c r="J11" s="20">
        <f t="shared" si="2"/>
        <v>17281</v>
      </c>
      <c r="K11" s="20">
        <f>SUM(K9+K10)</f>
        <v>0</v>
      </c>
      <c r="L11" s="20">
        <f>SUM(L9+L10)</f>
        <v>0</v>
      </c>
      <c r="M11" s="20">
        <f>SUM(M9+M10)</f>
        <v>0</v>
      </c>
      <c r="N11" s="20">
        <f t="shared" si="2"/>
        <v>0</v>
      </c>
      <c r="O11" s="21">
        <f t="shared" si="2"/>
        <v>151172</v>
      </c>
    </row>
    <row r="12" spans="1:15" ht="14.25" customHeight="1" thickBot="1">
      <c r="A12" s="72"/>
      <c r="B12" s="77" t="s">
        <v>5</v>
      </c>
      <c r="C12" s="49">
        <f>SUM(C11*100/C31)</f>
        <v>19.529988698740716</v>
      </c>
      <c r="D12" s="50">
        <f t="shared" ref="D12:O12" si="3">SUM(D11*100/D31)</f>
        <v>17.562442664346445</v>
      </c>
      <c r="E12" s="50">
        <f t="shared" si="3"/>
        <v>18.151527445682667</v>
      </c>
      <c r="F12" s="8">
        <f t="shared" si="3"/>
        <v>17.804859056221773</v>
      </c>
      <c r="G12" s="65">
        <f t="shared" si="3"/>
        <v>18.372045556598767</v>
      </c>
      <c r="H12" s="8">
        <f t="shared" si="3"/>
        <v>16.046107571879613</v>
      </c>
      <c r="I12" s="8">
        <f t="shared" si="3"/>
        <v>15.21579249479802</v>
      </c>
      <c r="J12" s="8">
        <f t="shared" si="3"/>
        <v>15.776836416089981</v>
      </c>
      <c r="K12" s="8" t="e">
        <f>SUM(K11*100/K31)</f>
        <v>#DIV/0!</v>
      </c>
      <c r="L12" s="8" t="e">
        <f>SUM(L11*100/L31)</f>
        <v>#DIV/0!</v>
      </c>
      <c r="M12" s="8" t="e">
        <f>SUM(M11*100/M31)</f>
        <v>#DIV/0!</v>
      </c>
      <c r="N12" s="8" t="e">
        <f t="shared" si="3"/>
        <v>#DIV/0!</v>
      </c>
      <c r="O12" s="9">
        <f t="shared" si="3"/>
        <v>17.296706037691376</v>
      </c>
    </row>
    <row r="13" spans="1:15" ht="14.25" customHeight="1">
      <c r="A13" s="78" t="s">
        <v>7</v>
      </c>
      <c r="B13" s="71" t="s">
        <v>2</v>
      </c>
      <c r="C13" s="39">
        <v>10728</v>
      </c>
      <c r="D13" s="57">
        <v>10173</v>
      </c>
      <c r="E13" s="30">
        <v>12964</v>
      </c>
      <c r="F13" s="15">
        <v>12027</v>
      </c>
      <c r="G13" s="15">
        <v>15801</v>
      </c>
      <c r="H13" s="15">
        <v>13583</v>
      </c>
      <c r="I13" s="15">
        <v>13143</v>
      </c>
      <c r="J13" s="15">
        <v>13675</v>
      </c>
      <c r="K13" s="15">
        <v>0</v>
      </c>
      <c r="L13" s="15">
        <v>0</v>
      </c>
      <c r="M13" s="15">
        <v>0</v>
      </c>
      <c r="N13" s="15">
        <v>0</v>
      </c>
      <c r="O13" s="16">
        <f>SUM(C13+D13+E13+F13+G13+H13+I13+J13+K13+L13+M13+N13)</f>
        <v>102094</v>
      </c>
    </row>
    <row r="14" spans="1:15" ht="14.25" customHeight="1">
      <c r="A14" s="72" t="s">
        <v>31</v>
      </c>
      <c r="B14" s="73" t="s">
        <v>3</v>
      </c>
      <c r="C14" s="47">
        <v>14272</v>
      </c>
      <c r="D14" s="56">
        <v>19169</v>
      </c>
      <c r="E14" s="17">
        <v>18554</v>
      </c>
      <c r="F14" s="17">
        <v>17162</v>
      </c>
      <c r="G14" s="17">
        <v>20295</v>
      </c>
      <c r="H14" s="17">
        <v>20933</v>
      </c>
      <c r="I14" s="17">
        <v>23637</v>
      </c>
      <c r="J14" s="17">
        <v>22105</v>
      </c>
      <c r="K14" s="17">
        <v>0</v>
      </c>
      <c r="L14" s="17">
        <v>0</v>
      </c>
      <c r="M14" s="17">
        <v>0</v>
      </c>
      <c r="N14" s="17">
        <v>0</v>
      </c>
      <c r="O14" s="18">
        <f>SUM(C14+D14+E14+F14+G14+H14+I14+J14+K14+L14+M14+N14)</f>
        <v>156127</v>
      </c>
    </row>
    <row r="15" spans="1:15" ht="14.25" customHeight="1">
      <c r="A15" s="72"/>
      <c r="B15" s="74" t="s">
        <v>4</v>
      </c>
      <c r="C15" s="48">
        <f>SUM(C13+C14)</f>
        <v>25000</v>
      </c>
      <c r="D15" s="20">
        <f t="shared" ref="D15:O15" si="4">SUM(D13+D14)</f>
        <v>29342</v>
      </c>
      <c r="E15" s="20">
        <f t="shared" si="4"/>
        <v>31518</v>
      </c>
      <c r="F15" s="20">
        <f t="shared" si="4"/>
        <v>29189</v>
      </c>
      <c r="G15" s="20">
        <f t="shared" si="4"/>
        <v>36096</v>
      </c>
      <c r="H15" s="20">
        <f t="shared" si="4"/>
        <v>34516</v>
      </c>
      <c r="I15" s="20">
        <f t="shared" si="4"/>
        <v>36780</v>
      </c>
      <c r="J15" s="20">
        <f t="shared" si="4"/>
        <v>35780</v>
      </c>
      <c r="K15" s="20">
        <f>SUM(K13+K14)</f>
        <v>0</v>
      </c>
      <c r="L15" s="20">
        <f>SUM(L13+L14)</f>
        <v>0</v>
      </c>
      <c r="M15" s="20">
        <f>SUM(M13+M14)</f>
        <v>0</v>
      </c>
      <c r="N15" s="20">
        <f t="shared" si="4"/>
        <v>0</v>
      </c>
      <c r="O15" s="21">
        <f t="shared" si="4"/>
        <v>258221</v>
      </c>
    </row>
    <row r="16" spans="1:15" ht="14.25" customHeight="1" thickBot="1">
      <c r="A16" s="72"/>
      <c r="B16" s="77" t="s">
        <v>5</v>
      </c>
      <c r="C16" s="51">
        <f>SUM(C15*100/C31)</f>
        <v>25.226025185663545</v>
      </c>
      <c r="D16" s="52">
        <f t="shared" ref="D16:O16" si="5">SUM(D15*100/D31)</f>
        <v>27.749983449502068</v>
      </c>
      <c r="E16" s="52">
        <f t="shared" si="5"/>
        <v>27.206574188369142</v>
      </c>
      <c r="F16" s="8">
        <f t="shared" si="5"/>
        <v>28.41165706276281</v>
      </c>
      <c r="G16" s="8">
        <f t="shared" si="5"/>
        <v>29.469730987467852</v>
      </c>
      <c r="H16" s="8">
        <f t="shared" si="5"/>
        <v>32.241672426999457</v>
      </c>
      <c r="I16" s="8">
        <f t="shared" si="5"/>
        <v>32.987730501542657</v>
      </c>
      <c r="J16" s="8">
        <f t="shared" si="5"/>
        <v>32.665656325889678</v>
      </c>
      <c r="K16" s="8" t="e">
        <f>SUM(K15*100/K31)</f>
        <v>#DIV/0!</v>
      </c>
      <c r="L16" s="8" t="e">
        <f>SUM(L15*100/L31)</f>
        <v>#DIV/0!</v>
      </c>
      <c r="M16" s="8" t="e">
        <f>SUM(M15*100/M31)</f>
        <v>#DIV/0!</v>
      </c>
      <c r="N16" s="8" t="e">
        <f t="shared" si="5"/>
        <v>#DIV/0!</v>
      </c>
      <c r="O16" s="9">
        <f t="shared" si="5"/>
        <v>29.54497347232758</v>
      </c>
    </row>
    <row r="17" spans="1:15" ht="14.25" customHeight="1">
      <c r="A17" s="78" t="s">
        <v>8</v>
      </c>
      <c r="B17" s="71" t="s">
        <v>2</v>
      </c>
      <c r="C17" s="14">
        <v>5101</v>
      </c>
      <c r="D17" s="58">
        <v>6656</v>
      </c>
      <c r="E17" s="15">
        <v>7197</v>
      </c>
      <c r="F17" s="15">
        <v>7591</v>
      </c>
      <c r="G17" s="15">
        <v>5591</v>
      </c>
      <c r="H17" s="63">
        <v>5591</v>
      </c>
      <c r="I17" s="63">
        <v>5083</v>
      </c>
      <c r="J17" s="15">
        <v>5210</v>
      </c>
      <c r="K17" s="15">
        <v>0</v>
      </c>
      <c r="L17" s="15">
        <v>0</v>
      </c>
      <c r="M17" s="15">
        <v>0</v>
      </c>
      <c r="N17" s="15">
        <v>0</v>
      </c>
      <c r="O17" s="16">
        <f>SUM(C17+D17+E17+F17+G17+H17+I17+J17+K17+L17+M17+N17)</f>
        <v>48020</v>
      </c>
    </row>
    <row r="18" spans="1:15" ht="14.25" customHeight="1">
      <c r="A18" s="72" t="s">
        <v>32</v>
      </c>
      <c r="B18" s="73" t="s">
        <v>3</v>
      </c>
      <c r="C18" s="47">
        <v>5412</v>
      </c>
      <c r="D18" s="55">
        <v>6917</v>
      </c>
      <c r="E18" s="17">
        <v>5240</v>
      </c>
      <c r="F18" s="17">
        <v>4794</v>
      </c>
      <c r="G18" s="17">
        <v>6314</v>
      </c>
      <c r="H18" s="68">
        <v>4804</v>
      </c>
      <c r="I18" s="68">
        <v>4893</v>
      </c>
      <c r="J18" s="17">
        <v>5767</v>
      </c>
      <c r="K18" s="17">
        <v>0</v>
      </c>
      <c r="L18" s="17">
        <v>0</v>
      </c>
      <c r="M18" s="17">
        <v>0</v>
      </c>
      <c r="N18" s="17">
        <v>0</v>
      </c>
      <c r="O18" s="18">
        <f>SUM(C18+D18+E18+F18+G18+H18+I18+J18+K18+L18+M18+N18)</f>
        <v>44141</v>
      </c>
    </row>
    <row r="19" spans="1:15" ht="14.25" customHeight="1">
      <c r="A19" s="72"/>
      <c r="B19" s="74" t="s">
        <v>4</v>
      </c>
      <c r="C19" s="48">
        <f>SUM(C17+C18)</f>
        <v>10513</v>
      </c>
      <c r="D19" s="20">
        <f t="shared" ref="D19:O19" si="6">SUM(D17+D18)</f>
        <v>13573</v>
      </c>
      <c r="E19" s="20">
        <f t="shared" si="6"/>
        <v>12437</v>
      </c>
      <c r="F19" s="20">
        <f t="shared" si="6"/>
        <v>12385</v>
      </c>
      <c r="G19" s="20">
        <f t="shared" si="6"/>
        <v>11905</v>
      </c>
      <c r="H19" s="64">
        <f t="shared" si="6"/>
        <v>10395</v>
      </c>
      <c r="I19" s="64">
        <f t="shared" si="6"/>
        <v>9976</v>
      </c>
      <c r="J19" s="20">
        <f t="shared" si="6"/>
        <v>10977</v>
      </c>
      <c r="K19" s="20">
        <f>SUM(K17+K18)</f>
        <v>0</v>
      </c>
      <c r="L19" s="20">
        <f>SUM(L17+L18)</f>
        <v>0</v>
      </c>
      <c r="M19" s="20">
        <f>SUM(M17+M18)</f>
        <v>0</v>
      </c>
      <c r="N19" s="20">
        <f t="shared" si="6"/>
        <v>0</v>
      </c>
      <c r="O19" s="21">
        <f t="shared" si="6"/>
        <v>92161</v>
      </c>
    </row>
    <row r="20" spans="1:15" ht="14.25" customHeight="1" thickBot="1">
      <c r="A20" s="72"/>
      <c r="B20" s="77" t="s">
        <v>5</v>
      </c>
      <c r="C20" s="49">
        <f>SUM(C19*100/C31)</f>
        <v>10.608048111075234</v>
      </c>
      <c r="D20" s="50">
        <f t="shared" ref="D20:O20" si="7">SUM(D19*100/D31)</f>
        <v>12.836566197263021</v>
      </c>
      <c r="E20" s="50">
        <f t="shared" si="7"/>
        <v>10.735711757749446</v>
      </c>
      <c r="F20" s="8">
        <f t="shared" si="7"/>
        <v>12.055170534184706</v>
      </c>
      <c r="G20" s="8">
        <f t="shared" si="7"/>
        <v>9.7195574968363481</v>
      </c>
      <c r="H20" s="65">
        <f t="shared" si="7"/>
        <v>9.7100528705139464</v>
      </c>
      <c r="I20" s="65">
        <f t="shared" si="7"/>
        <v>8.9474061849752449</v>
      </c>
      <c r="J20" s="8">
        <f t="shared" si="7"/>
        <v>10.021545821388793</v>
      </c>
      <c r="K20" s="8" t="e">
        <f>SUM(K19*100/K31)</f>
        <v>#DIV/0!</v>
      </c>
      <c r="L20" s="8" t="e">
        <f>SUM(L19*100/L31)</f>
        <v>#DIV/0!</v>
      </c>
      <c r="M20" s="8" t="e">
        <f>SUM(M19*100/M31)</f>
        <v>#DIV/0!</v>
      </c>
      <c r="N20" s="8" t="e">
        <f t="shared" si="7"/>
        <v>#DIV/0!</v>
      </c>
      <c r="O20" s="9">
        <f t="shared" si="7"/>
        <v>10.544821297195744</v>
      </c>
    </row>
    <row r="21" spans="1:15" ht="14.25" customHeight="1">
      <c r="A21" s="78" t="s">
        <v>9</v>
      </c>
      <c r="B21" s="71" t="s">
        <v>2</v>
      </c>
      <c r="C21" s="39">
        <v>1654</v>
      </c>
      <c r="D21" s="57">
        <v>1631</v>
      </c>
      <c r="E21" s="30">
        <v>2354</v>
      </c>
      <c r="F21" s="15">
        <v>2379</v>
      </c>
      <c r="G21" s="15">
        <v>2311</v>
      </c>
      <c r="H21" s="63">
        <v>2816</v>
      </c>
      <c r="I21" s="15">
        <v>2618</v>
      </c>
      <c r="J21" s="15">
        <v>3055</v>
      </c>
      <c r="K21" s="15">
        <v>0</v>
      </c>
      <c r="L21" s="15">
        <v>0</v>
      </c>
      <c r="M21" s="15">
        <v>0</v>
      </c>
      <c r="N21" s="15">
        <v>0</v>
      </c>
      <c r="O21" s="16">
        <f>SUM(C21+D21+E21+F21+G21+H21+I21+J21+K21+L21+M21+N21)</f>
        <v>18818</v>
      </c>
    </row>
    <row r="22" spans="1:15" ht="14.25" customHeight="1">
      <c r="A22" s="72" t="s">
        <v>47</v>
      </c>
      <c r="B22" s="73" t="s">
        <v>3</v>
      </c>
      <c r="C22" s="47">
        <v>1970</v>
      </c>
      <c r="D22" s="56">
        <v>2483</v>
      </c>
      <c r="E22" s="17">
        <v>2281</v>
      </c>
      <c r="F22" s="17">
        <v>1744</v>
      </c>
      <c r="G22" s="17">
        <v>2094</v>
      </c>
      <c r="H22" s="68">
        <v>2478</v>
      </c>
      <c r="I22" s="17">
        <v>2552</v>
      </c>
      <c r="J22" s="17">
        <v>2685</v>
      </c>
      <c r="K22" s="17">
        <v>0</v>
      </c>
      <c r="L22" s="17">
        <v>0</v>
      </c>
      <c r="M22" s="17">
        <v>0</v>
      </c>
      <c r="N22" s="17">
        <v>0</v>
      </c>
      <c r="O22" s="18">
        <f>SUM(C22+D22+E22+F22+G22+H22+I22+J22+K22+L22+M22+N22)</f>
        <v>18287</v>
      </c>
    </row>
    <row r="23" spans="1:15" ht="14.25" customHeight="1">
      <c r="A23" s="72"/>
      <c r="B23" s="74" t="s">
        <v>4</v>
      </c>
      <c r="C23" s="48">
        <f>SUM(C21+C22)</f>
        <v>3624</v>
      </c>
      <c r="D23" s="20">
        <f t="shared" ref="D23:O23" si="8">SUM(D21+D22)</f>
        <v>4114</v>
      </c>
      <c r="E23" s="20">
        <f t="shared" si="8"/>
        <v>4635</v>
      </c>
      <c r="F23" s="20">
        <f t="shared" si="8"/>
        <v>4123</v>
      </c>
      <c r="G23" s="20">
        <f t="shared" si="8"/>
        <v>4405</v>
      </c>
      <c r="H23" s="64">
        <f t="shared" si="8"/>
        <v>5294</v>
      </c>
      <c r="I23" s="20">
        <f t="shared" si="8"/>
        <v>5170</v>
      </c>
      <c r="J23" s="20">
        <f t="shared" si="8"/>
        <v>5740</v>
      </c>
      <c r="K23" s="20">
        <f>SUM(K21+K22)</f>
        <v>0</v>
      </c>
      <c r="L23" s="20">
        <f>SUM(L21+L22)</f>
        <v>0</v>
      </c>
      <c r="M23" s="20">
        <f>SUM(M21+M22)</f>
        <v>0</v>
      </c>
      <c r="N23" s="20">
        <f t="shared" si="8"/>
        <v>0</v>
      </c>
      <c r="O23" s="21">
        <f t="shared" si="8"/>
        <v>37105</v>
      </c>
    </row>
    <row r="24" spans="1:15" ht="14.25" customHeight="1" thickBot="1">
      <c r="A24" s="72"/>
      <c r="B24" s="77" t="s">
        <v>5</v>
      </c>
      <c r="C24" s="49">
        <f>SUM(C23*100/C31)</f>
        <v>3.6567646109137875</v>
      </c>
      <c r="D24" s="50">
        <f t="shared" ref="D24:O24" si="9">SUM(D23*100/D31)</f>
        <v>3.8907856284933371</v>
      </c>
      <c r="E24" s="52">
        <f t="shared" si="9"/>
        <v>4.000966792407227</v>
      </c>
      <c r="F24" s="8">
        <f t="shared" si="9"/>
        <v>4.0131988786793338</v>
      </c>
      <c r="G24" s="8">
        <f t="shared" si="9"/>
        <v>3.5963587378046293</v>
      </c>
      <c r="H24" s="65">
        <f t="shared" si="9"/>
        <v>4.9451678592112396</v>
      </c>
      <c r="I24" s="8">
        <f t="shared" si="9"/>
        <v>4.6369376479873718</v>
      </c>
      <c r="J24" s="8">
        <f t="shared" si="9"/>
        <v>5.2403819818503843</v>
      </c>
      <c r="K24" s="8" t="e">
        <f>SUM(K23*100/K31)</f>
        <v>#DIV/0!</v>
      </c>
      <c r="L24" s="8" t="e">
        <f>SUM(L23*100/L31)</f>
        <v>#DIV/0!</v>
      </c>
      <c r="M24" s="8" t="e">
        <f>SUM(M23*100/M31)</f>
        <v>#DIV/0!</v>
      </c>
      <c r="N24" s="8" t="e">
        <f t="shared" si="9"/>
        <v>#DIV/0!</v>
      </c>
      <c r="O24" s="9">
        <f t="shared" si="9"/>
        <v>4.2454573434798677</v>
      </c>
    </row>
    <row r="25" spans="1:15" ht="14.25" customHeight="1">
      <c r="A25" s="78" t="s">
        <v>10</v>
      </c>
      <c r="B25" s="71" t="s">
        <v>2</v>
      </c>
      <c r="C25" s="39">
        <v>10257</v>
      </c>
      <c r="D25" s="57">
        <v>8168</v>
      </c>
      <c r="E25" s="15">
        <v>13288</v>
      </c>
      <c r="F25" s="15">
        <v>10504</v>
      </c>
      <c r="G25" s="15">
        <v>12882</v>
      </c>
      <c r="H25" s="15">
        <v>10396</v>
      </c>
      <c r="I25" s="15">
        <v>8408</v>
      </c>
      <c r="J25" s="15">
        <v>7875</v>
      </c>
      <c r="K25" s="15">
        <v>0</v>
      </c>
      <c r="L25" s="15">
        <v>0</v>
      </c>
      <c r="M25" s="15">
        <v>0</v>
      </c>
      <c r="N25" s="15">
        <v>0</v>
      </c>
      <c r="O25" s="16">
        <f>SUM(C25+D25+E25+F25+G25+H25+I25+J25+K25+L25+M25+N25)</f>
        <v>81778</v>
      </c>
    </row>
    <row r="26" spans="1:15" ht="14.25" customHeight="1">
      <c r="A26" s="72" t="s">
        <v>33</v>
      </c>
      <c r="B26" s="73" t="s">
        <v>3</v>
      </c>
      <c r="C26" s="47">
        <v>9893</v>
      </c>
      <c r="D26" s="56">
        <v>8811</v>
      </c>
      <c r="E26" s="17">
        <v>9702</v>
      </c>
      <c r="F26" s="17">
        <v>8134</v>
      </c>
      <c r="G26" s="17">
        <v>11004</v>
      </c>
      <c r="H26" s="17">
        <v>9716</v>
      </c>
      <c r="I26" s="17">
        <v>10290</v>
      </c>
      <c r="J26" s="17">
        <v>9949</v>
      </c>
      <c r="K26" s="17">
        <v>0</v>
      </c>
      <c r="L26" s="17">
        <v>0</v>
      </c>
      <c r="M26" s="17">
        <v>0</v>
      </c>
      <c r="N26" s="17">
        <v>0</v>
      </c>
      <c r="O26" s="18">
        <f>SUM(C26+D26+E26+F26+G26+H26+I26+J26+K26+L26+M26+N26)</f>
        <v>77499</v>
      </c>
    </row>
    <row r="27" spans="1:15" ht="14.25" customHeight="1">
      <c r="A27" s="72"/>
      <c r="B27" s="74" t="s">
        <v>4</v>
      </c>
      <c r="C27" s="48">
        <f>SUM(C25+C26)</f>
        <v>20150</v>
      </c>
      <c r="D27" s="20">
        <f t="shared" ref="D27:O27" si="10">SUM(D25+D26)</f>
        <v>16979</v>
      </c>
      <c r="E27" s="20">
        <f t="shared" si="10"/>
        <v>22990</v>
      </c>
      <c r="F27" s="20">
        <f>SUM(F25+F26)</f>
        <v>18638</v>
      </c>
      <c r="G27" s="20">
        <f t="shared" si="10"/>
        <v>23886</v>
      </c>
      <c r="H27" s="20">
        <f t="shared" si="10"/>
        <v>20112</v>
      </c>
      <c r="I27" s="20">
        <f t="shared" si="10"/>
        <v>18698</v>
      </c>
      <c r="J27" s="20">
        <f t="shared" si="10"/>
        <v>17824</v>
      </c>
      <c r="K27" s="20">
        <f>SUM(K25+K26)</f>
        <v>0</v>
      </c>
      <c r="L27" s="20">
        <f>SUM(L25+L26)</f>
        <v>0</v>
      </c>
      <c r="M27" s="20">
        <f>SUM(M25+M26)</f>
        <v>0</v>
      </c>
      <c r="N27" s="20">
        <f t="shared" si="10"/>
        <v>0</v>
      </c>
      <c r="O27" s="21">
        <f t="shared" si="10"/>
        <v>159277</v>
      </c>
    </row>
    <row r="28" spans="1:15" ht="14.25" customHeight="1" thickBot="1">
      <c r="A28" s="72"/>
      <c r="B28" s="77" t="s">
        <v>5</v>
      </c>
      <c r="C28" s="51">
        <f>SUM(C27*100/C31)</f>
        <v>20.332176299644818</v>
      </c>
      <c r="D28" s="52">
        <f t="shared" ref="D28:O28" si="11">SUM(D27*100/D31)</f>
        <v>16.05776596650179</v>
      </c>
      <c r="E28" s="52">
        <f t="shared" si="11"/>
        <v>19.845140573342427</v>
      </c>
      <c r="F28" s="8">
        <f t="shared" si="11"/>
        <v>18.141644603644291</v>
      </c>
      <c r="G28" s="8">
        <f t="shared" si="11"/>
        <v>19.501163407764217</v>
      </c>
      <c r="H28" s="8">
        <f t="shared" si="11"/>
        <v>18.7867805032974</v>
      </c>
      <c r="I28" s="8">
        <f t="shared" si="11"/>
        <v>16.77010834469398</v>
      </c>
      <c r="J28" s="8">
        <f t="shared" si="11"/>
        <v>16.272572899738893</v>
      </c>
      <c r="K28" s="8" t="e">
        <f>SUM(K27*100/K31)</f>
        <v>#DIV/0!</v>
      </c>
      <c r="L28" s="8" t="e">
        <f>SUM(L27*100/L31)</f>
        <v>#DIV/0!</v>
      </c>
      <c r="M28" s="8" t="e">
        <f>SUM(M27*100/M31)</f>
        <v>#DIV/0!</v>
      </c>
      <c r="N28" s="8" t="e">
        <f t="shared" si="11"/>
        <v>#DIV/0!</v>
      </c>
      <c r="O28" s="9">
        <f t="shared" si="11"/>
        <v>18.224059002760892</v>
      </c>
    </row>
    <row r="29" spans="1:15" ht="14.25" customHeight="1">
      <c r="A29" s="78" t="s">
        <v>20</v>
      </c>
      <c r="B29" s="79" t="s">
        <v>2</v>
      </c>
      <c r="C29" s="22">
        <f t="shared" ref="C29:N29" si="12">SUM(C5+C9+C13+C17+C21+C25)</f>
        <v>46488</v>
      </c>
      <c r="D29" s="22">
        <f t="shared" si="12"/>
        <v>43925</v>
      </c>
      <c r="E29" s="22">
        <f>SUM(E5+E9+E13+E17+E21+E25)</f>
        <v>54958</v>
      </c>
      <c r="F29" s="22">
        <f t="shared" si="12"/>
        <v>49494</v>
      </c>
      <c r="G29" s="22">
        <f t="shared" si="12"/>
        <v>56694</v>
      </c>
      <c r="H29" s="22">
        <f t="shared" si="12"/>
        <v>45794</v>
      </c>
      <c r="I29" s="22">
        <f t="shared" si="12"/>
        <v>44749</v>
      </c>
      <c r="J29" s="22">
        <f t="shared" si="12"/>
        <v>44030</v>
      </c>
      <c r="K29" s="85">
        <f t="shared" ref="K29:M30" si="13">SUM(K5+K9+K13+K17+K21+K25)</f>
        <v>0</v>
      </c>
      <c r="L29" s="22">
        <f t="shared" si="13"/>
        <v>0</v>
      </c>
      <c r="M29" s="22">
        <f t="shared" si="13"/>
        <v>0</v>
      </c>
      <c r="N29" s="22">
        <f t="shared" si="12"/>
        <v>0</v>
      </c>
      <c r="O29" s="23">
        <f>SUM(C29+D29+E29+F29+G29+H29+I29+J29+K29+L29+M29+N29)</f>
        <v>386132</v>
      </c>
    </row>
    <row r="30" spans="1:15" ht="14.25" customHeight="1">
      <c r="A30" s="72"/>
      <c r="B30" s="74" t="s">
        <v>3</v>
      </c>
      <c r="C30" s="19">
        <f>SUM(C6+C10+C14+C18+C22+C26)</f>
        <v>52616</v>
      </c>
      <c r="D30" s="20">
        <f t="shared" ref="D30:N30" si="14">SUM(D6+D10+D14+D18+D22+D26)</f>
        <v>61812</v>
      </c>
      <c r="E30" s="20">
        <f t="shared" si="14"/>
        <v>60889</v>
      </c>
      <c r="F30" s="20">
        <f t="shared" si="14"/>
        <v>53242</v>
      </c>
      <c r="G30" s="20">
        <f t="shared" si="14"/>
        <v>65791</v>
      </c>
      <c r="H30" s="20">
        <f t="shared" si="14"/>
        <v>61260</v>
      </c>
      <c r="I30" s="20">
        <f t="shared" si="14"/>
        <v>66747</v>
      </c>
      <c r="J30" s="20">
        <f t="shared" si="14"/>
        <v>65504</v>
      </c>
      <c r="K30" s="86">
        <f t="shared" si="13"/>
        <v>0</v>
      </c>
      <c r="L30" s="20">
        <f t="shared" si="13"/>
        <v>0</v>
      </c>
      <c r="M30" s="20">
        <f t="shared" si="13"/>
        <v>0</v>
      </c>
      <c r="N30" s="20">
        <f t="shared" si="14"/>
        <v>0</v>
      </c>
      <c r="O30" s="21">
        <f>SUM(C30+D30+E30+F30+G30+H30+I30+J30+K30+L30+M30+N30)</f>
        <v>487861</v>
      </c>
    </row>
    <row r="31" spans="1:15" ht="14.25" customHeight="1" thickBot="1">
      <c r="A31" s="75"/>
      <c r="B31" s="76" t="s">
        <v>20</v>
      </c>
      <c r="C31" s="11">
        <f>SUM(C29+C30)</f>
        <v>99104</v>
      </c>
      <c r="D31" s="12">
        <f t="shared" ref="D31:O31" si="15">SUM(D29+D30)</f>
        <v>105737</v>
      </c>
      <c r="E31" s="12">
        <f t="shared" si="15"/>
        <v>115847</v>
      </c>
      <c r="F31" s="12">
        <f t="shared" si="15"/>
        <v>102736</v>
      </c>
      <c r="G31" s="12">
        <f t="shared" si="15"/>
        <v>122485</v>
      </c>
      <c r="H31" s="12">
        <f t="shared" si="15"/>
        <v>107054</v>
      </c>
      <c r="I31" s="12">
        <f t="shared" si="15"/>
        <v>111496</v>
      </c>
      <c r="J31" s="12">
        <f t="shared" si="15"/>
        <v>109534</v>
      </c>
      <c r="K31" s="87">
        <f>SUM(K29+K30)</f>
        <v>0</v>
      </c>
      <c r="L31" s="12">
        <f>SUM(L29+L30)</f>
        <v>0</v>
      </c>
      <c r="M31" s="12">
        <f>SUM(M29+M30)</f>
        <v>0</v>
      </c>
      <c r="N31" s="12">
        <f t="shared" si="15"/>
        <v>0</v>
      </c>
      <c r="O31" s="13">
        <f t="shared" si="15"/>
        <v>873993</v>
      </c>
    </row>
    <row r="32" spans="1:15" ht="14.25" customHeight="1">
      <c r="A32" s="5" t="s">
        <v>26</v>
      </c>
    </row>
    <row r="33" spans="1:18" ht="14.25" customHeight="1">
      <c r="A33" s="1" t="s">
        <v>26</v>
      </c>
      <c r="L33" s="62"/>
    </row>
    <row r="34" spans="1:18" ht="14.25" customHeight="1">
      <c r="A34" s="96" t="s">
        <v>21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8" ht="14.25" customHeight="1">
      <c r="A35" s="96" t="s">
        <v>52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8" ht="14.25" customHeight="1" thickBot="1">
      <c r="A36" s="96" t="s">
        <v>26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8" ht="16.5" customHeight="1" thickBot="1">
      <c r="A37" s="94" t="s">
        <v>0</v>
      </c>
      <c r="B37" s="95"/>
      <c r="C37" s="88" t="s">
        <v>12</v>
      </c>
      <c r="D37" s="89" t="s">
        <v>11</v>
      </c>
      <c r="E37" s="89" t="s">
        <v>13</v>
      </c>
      <c r="F37" s="89" t="s">
        <v>14</v>
      </c>
      <c r="G37" s="89" t="s">
        <v>15</v>
      </c>
      <c r="H37" s="89" t="s">
        <v>16</v>
      </c>
      <c r="I37" s="89" t="s">
        <v>17</v>
      </c>
      <c r="J37" s="89" t="s">
        <v>18</v>
      </c>
      <c r="K37" s="91" t="s">
        <v>19</v>
      </c>
      <c r="L37" s="92" t="s">
        <v>23</v>
      </c>
      <c r="M37" s="93" t="s">
        <v>24</v>
      </c>
      <c r="N37" s="89" t="s">
        <v>25</v>
      </c>
      <c r="O37" s="90" t="s">
        <v>4</v>
      </c>
    </row>
    <row r="38" spans="1:18" ht="16.5" customHeight="1">
      <c r="A38" s="70" t="s">
        <v>2</v>
      </c>
      <c r="B38" s="80" t="s">
        <v>27</v>
      </c>
      <c r="C38" s="69">
        <v>12399</v>
      </c>
      <c r="D38" s="55">
        <v>12384</v>
      </c>
      <c r="E38" s="30">
        <v>18866</v>
      </c>
      <c r="F38" s="30">
        <v>18004</v>
      </c>
      <c r="G38" s="30">
        <v>14737</v>
      </c>
      <c r="H38" s="30">
        <v>13816</v>
      </c>
      <c r="I38" s="30">
        <v>11227</v>
      </c>
      <c r="J38" s="30">
        <v>11822</v>
      </c>
      <c r="K38" s="31">
        <v>0</v>
      </c>
      <c r="L38" s="15">
        <v>0</v>
      </c>
      <c r="M38" s="15">
        <v>0</v>
      </c>
      <c r="N38" s="15">
        <v>0</v>
      </c>
      <c r="O38" s="32">
        <f>SUM(C38+D38+E38+F38+G38+H38+I38+J38+K38+L38+M38+N38)</f>
        <v>113255</v>
      </c>
    </row>
    <row r="39" spans="1:18" ht="16.5" customHeight="1">
      <c r="A39" s="70"/>
      <c r="B39" s="81" t="s">
        <v>5</v>
      </c>
      <c r="C39" s="33">
        <f>SUM(C38*100/C44)</f>
        <v>26.671399070727929</v>
      </c>
      <c r="D39" s="34">
        <f>SUM(D38*100/D44)</f>
        <v>28.193511667615255</v>
      </c>
      <c r="E39" s="34">
        <f t="shared" ref="E39:N39" si="16">SUM(E38*100/E44)</f>
        <v>34.328032315586448</v>
      </c>
      <c r="F39" s="34">
        <f t="shared" si="16"/>
        <v>36.376126399159496</v>
      </c>
      <c r="G39" s="34">
        <f t="shared" si="16"/>
        <v>25.993932338519066</v>
      </c>
      <c r="H39" s="34">
        <f t="shared" si="16"/>
        <v>30.169891252129101</v>
      </c>
      <c r="I39" s="34">
        <f t="shared" si="16"/>
        <v>25.08882880064359</v>
      </c>
      <c r="J39" s="34">
        <f t="shared" si="16"/>
        <v>26.849875085169202</v>
      </c>
      <c r="K39" s="35" t="e">
        <f>SUM(K38*100/K44)</f>
        <v>#DIV/0!</v>
      </c>
      <c r="L39" s="34" t="e">
        <f t="shared" si="16"/>
        <v>#DIV/0!</v>
      </c>
      <c r="M39" s="34" t="e">
        <f t="shared" si="16"/>
        <v>#DIV/0!</v>
      </c>
      <c r="N39" s="34" t="e">
        <f t="shared" si="16"/>
        <v>#DIV/0!</v>
      </c>
      <c r="O39" s="36">
        <f>SUM(O38*100/O44)</f>
        <v>29.33064340691784</v>
      </c>
      <c r="R39" s="46"/>
    </row>
    <row r="40" spans="1:18" ht="16.5" customHeight="1">
      <c r="A40" s="72"/>
      <c r="B40" s="80" t="s">
        <v>28</v>
      </c>
      <c r="C40" s="29">
        <v>30770</v>
      </c>
      <c r="D40" s="55">
        <v>28083</v>
      </c>
      <c r="E40" s="30">
        <v>33331</v>
      </c>
      <c r="F40" s="30">
        <v>29442</v>
      </c>
      <c r="G40" s="30">
        <v>36326</v>
      </c>
      <c r="H40" s="30">
        <v>28775</v>
      </c>
      <c r="I40" s="30">
        <v>29611</v>
      </c>
      <c r="J40" s="30">
        <v>28803</v>
      </c>
      <c r="K40" s="31">
        <v>0</v>
      </c>
      <c r="L40" s="30">
        <v>0</v>
      </c>
      <c r="M40" s="30">
        <v>0</v>
      </c>
      <c r="N40" s="30">
        <v>0</v>
      </c>
      <c r="O40" s="32">
        <f>SUM(C40+D40+E40+F40+G40+H40+I40+J40+K40+L40+M40+N40)</f>
        <v>245141</v>
      </c>
      <c r="R40" s="46"/>
    </row>
    <row r="41" spans="1:18" ht="16.5" customHeight="1">
      <c r="A41" s="72"/>
      <c r="B41" s="82" t="s">
        <v>5</v>
      </c>
      <c r="C41" s="37">
        <f>SUM(C40*100/C44)</f>
        <v>66.189124075030122</v>
      </c>
      <c r="D41" s="34">
        <f>SUM(D40*100/D44)</f>
        <v>63.933978372225383</v>
      </c>
      <c r="E41" s="34">
        <f t="shared" ref="E41:N41" si="17">SUM(E40*100/E44)</f>
        <v>60.648131300265661</v>
      </c>
      <c r="F41" s="34">
        <f t="shared" si="17"/>
        <v>59.485998302824584</v>
      </c>
      <c r="G41" s="34">
        <f t="shared" si="17"/>
        <v>64.073799696616931</v>
      </c>
      <c r="H41" s="34">
        <f t="shared" si="17"/>
        <v>62.835742673712716</v>
      </c>
      <c r="I41" s="34">
        <f t="shared" si="17"/>
        <v>66.171311090750635</v>
      </c>
      <c r="J41" s="34">
        <f t="shared" si="17"/>
        <v>65.416761299114242</v>
      </c>
      <c r="K41" s="38" t="e">
        <f t="shared" si="17"/>
        <v>#DIV/0!</v>
      </c>
      <c r="L41" s="34" t="e">
        <f t="shared" si="17"/>
        <v>#DIV/0!</v>
      </c>
      <c r="M41" s="34" t="e">
        <f t="shared" si="17"/>
        <v>#DIV/0!</v>
      </c>
      <c r="N41" s="34" t="e">
        <f t="shared" si="17"/>
        <v>#DIV/0!</v>
      </c>
      <c r="O41" s="36">
        <f>SUM(O40*100/O44)</f>
        <v>63.486320740057806</v>
      </c>
      <c r="R41" s="46"/>
    </row>
    <row r="42" spans="1:18" ht="16.5" customHeight="1">
      <c r="A42" s="72"/>
      <c r="B42" s="83" t="s">
        <v>29</v>
      </c>
      <c r="C42" s="39">
        <v>3319</v>
      </c>
      <c r="D42" s="60">
        <v>3458</v>
      </c>
      <c r="E42" s="30">
        <v>2761</v>
      </c>
      <c r="F42" s="30">
        <v>2048</v>
      </c>
      <c r="G42" s="30">
        <v>5631</v>
      </c>
      <c r="H42" s="30">
        <v>3203</v>
      </c>
      <c r="I42" s="30">
        <v>3911</v>
      </c>
      <c r="J42" s="30">
        <v>3405</v>
      </c>
      <c r="K42" s="31">
        <v>0</v>
      </c>
      <c r="L42" s="30">
        <v>0</v>
      </c>
      <c r="M42" s="30">
        <v>0</v>
      </c>
      <c r="N42" s="30">
        <v>0</v>
      </c>
      <c r="O42" s="32">
        <f>SUM(C42+D42+E42+F42+G42+H42+I42+J42+K42+L42+M42+N42)</f>
        <v>27736</v>
      </c>
    </row>
    <row r="43" spans="1:18" ht="16.5" customHeight="1">
      <c r="A43" s="72"/>
      <c r="B43" s="84" t="s">
        <v>34</v>
      </c>
      <c r="C43" s="37">
        <f>SUM(C42*100/C44)</f>
        <v>7.1394768542419547</v>
      </c>
      <c r="D43" s="34">
        <f>SUM(D42*100/D44)</f>
        <v>7.8725099601593627</v>
      </c>
      <c r="E43" s="34">
        <f t="shared" ref="E43:N43" si="18">SUM(E42*100/E44)</f>
        <v>5.023836384147895</v>
      </c>
      <c r="F43" s="34">
        <f t="shared" si="18"/>
        <v>4.1378752980159215</v>
      </c>
      <c r="G43" s="34">
        <f t="shared" si="18"/>
        <v>9.9322679648640069</v>
      </c>
      <c r="H43" s="34">
        <f t="shared" si="18"/>
        <v>6.9943660741581866</v>
      </c>
      <c r="I43" s="34">
        <f t="shared" si="18"/>
        <v>8.7398601086057788</v>
      </c>
      <c r="J43" s="34">
        <f t="shared" si="18"/>
        <v>7.7333636157165566</v>
      </c>
      <c r="K43" s="38" t="e">
        <f t="shared" si="18"/>
        <v>#DIV/0!</v>
      </c>
      <c r="L43" s="34" t="e">
        <f t="shared" si="18"/>
        <v>#DIV/0!</v>
      </c>
      <c r="M43" s="34" t="e">
        <f t="shared" si="18"/>
        <v>#DIV/0!</v>
      </c>
      <c r="N43" s="34" t="e">
        <f t="shared" si="18"/>
        <v>#DIV/0!</v>
      </c>
      <c r="O43" s="36">
        <f>SUM(O42*100/O44)</f>
        <v>7.1830358530243545</v>
      </c>
    </row>
    <row r="44" spans="1:18" ht="16.5" customHeight="1" thickBot="1">
      <c r="A44" s="70"/>
      <c r="B44" s="77" t="s">
        <v>4</v>
      </c>
      <c r="C44" s="2">
        <f>SUM(C38+C40+C42)</f>
        <v>46488</v>
      </c>
      <c r="D44" s="53">
        <f>SUM(D38+D40+D42)</f>
        <v>43925</v>
      </c>
      <c r="E44" s="3">
        <f t="shared" ref="E44:K44" si="19">SUM(E38+E40+E42)</f>
        <v>54958</v>
      </c>
      <c r="F44" s="3">
        <f t="shared" si="19"/>
        <v>49494</v>
      </c>
      <c r="G44" s="3">
        <f t="shared" si="19"/>
        <v>56694</v>
      </c>
      <c r="H44" s="3">
        <f t="shared" si="19"/>
        <v>45794</v>
      </c>
      <c r="I44" s="3">
        <f t="shared" si="19"/>
        <v>44749</v>
      </c>
      <c r="J44" s="3">
        <f t="shared" si="19"/>
        <v>44030</v>
      </c>
      <c r="K44" s="2">
        <f t="shared" si="19"/>
        <v>0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386132</v>
      </c>
    </row>
    <row r="45" spans="1:18" ht="16.5" customHeight="1">
      <c r="A45" s="78" t="s">
        <v>3</v>
      </c>
      <c r="B45" s="71" t="s">
        <v>27</v>
      </c>
      <c r="C45" s="40">
        <v>15276</v>
      </c>
      <c r="D45" s="57">
        <v>19115</v>
      </c>
      <c r="E45" s="15">
        <v>19561</v>
      </c>
      <c r="F45" s="41">
        <v>16521</v>
      </c>
      <c r="G45" s="63">
        <v>19067</v>
      </c>
      <c r="H45" s="41">
        <v>20676</v>
      </c>
      <c r="I45" s="63">
        <v>22767</v>
      </c>
      <c r="J45" s="15">
        <v>22200</v>
      </c>
      <c r="K45" s="15">
        <v>0</v>
      </c>
      <c r="L45" s="41">
        <v>0</v>
      </c>
      <c r="M45" s="15">
        <v>0</v>
      </c>
      <c r="N45" s="15">
        <v>0</v>
      </c>
      <c r="O45" s="16">
        <f>SUM(C45+D45+E45+F45+G45+H45+I45+J45+K45+L45+M45+N45)</f>
        <v>155183</v>
      </c>
    </row>
    <row r="46" spans="1:18" ht="16.5" customHeight="1">
      <c r="A46" s="70"/>
      <c r="B46" s="81" t="s">
        <v>5</v>
      </c>
      <c r="C46" s="42">
        <f t="shared" ref="C46:K46" si="20">SUM(C45*100/C51)</f>
        <v>29.032993766154782</v>
      </c>
      <c r="D46" s="34">
        <f t="shared" si="20"/>
        <v>30.924415971008866</v>
      </c>
      <c r="E46" s="34">
        <f t="shared" si="20"/>
        <v>32.125671303519518</v>
      </c>
      <c r="F46" s="34">
        <f t="shared" si="20"/>
        <v>31.030013898801698</v>
      </c>
      <c r="G46" s="34">
        <f t="shared" si="20"/>
        <v>28.981167636910822</v>
      </c>
      <c r="H46" s="43">
        <f t="shared" si="20"/>
        <v>33.751224289911853</v>
      </c>
      <c r="I46" s="34">
        <f t="shared" si="20"/>
        <v>34.109398175198884</v>
      </c>
      <c r="J46" s="34">
        <f t="shared" si="20"/>
        <v>33.89106008793356</v>
      </c>
      <c r="K46" s="34" t="e">
        <f t="shared" si="20"/>
        <v>#DIV/0!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31.808855391187244</v>
      </c>
    </row>
    <row r="47" spans="1:18" ht="16.5" customHeight="1">
      <c r="A47" s="72"/>
      <c r="B47" s="80" t="s">
        <v>28</v>
      </c>
      <c r="C47" s="39">
        <v>37123</v>
      </c>
      <c r="D47" s="55">
        <v>39660</v>
      </c>
      <c r="E47" s="30">
        <v>40941</v>
      </c>
      <c r="F47" s="30">
        <v>33229</v>
      </c>
      <c r="G47" s="67">
        <v>42847</v>
      </c>
      <c r="H47" s="30">
        <v>36405</v>
      </c>
      <c r="I47" s="30">
        <v>40044</v>
      </c>
      <c r="J47" s="30">
        <v>38960</v>
      </c>
      <c r="K47" s="30">
        <v>0</v>
      </c>
      <c r="L47" s="45">
        <v>0</v>
      </c>
      <c r="M47" s="30">
        <v>0</v>
      </c>
      <c r="N47" s="30">
        <v>0</v>
      </c>
      <c r="O47" s="32">
        <f>SUM(C47+D47+E47+F47+G47+H47+I47+J47+K47+L47+M47+N47)</f>
        <v>309209</v>
      </c>
    </row>
    <row r="48" spans="1:18" ht="16.5" customHeight="1">
      <c r="A48" s="72"/>
      <c r="B48" s="82" t="s">
        <v>5</v>
      </c>
      <c r="C48" s="42">
        <f t="shared" ref="C48:K48" si="21">SUM(C47*100/C51)</f>
        <v>70.554584156910451</v>
      </c>
      <c r="D48" s="34">
        <f t="shared" si="21"/>
        <v>64.162298582799451</v>
      </c>
      <c r="E48" s="34">
        <f t="shared" si="21"/>
        <v>67.238745914697233</v>
      </c>
      <c r="F48" s="34">
        <f t="shared" si="21"/>
        <v>62.411254272942415</v>
      </c>
      <c r="G48" s="34">
        <f t="shared" si="21"/>
        <v>65.125929078445381</v>
      </c>
      <c r="H48" s="34">
        <f t="shared" si="21"/>
        <v>59.42703232125367</v>
      </c>
      <c r="I48" s="34">
        <f t="shared" si="21"/>
        <v>59.99370758236325</v>
      </c>
      <c r="J48" s="34">
        <f t="shared" si="21"/>
        <v>59.477283829995116</v>
      </c>
      <c r="K48" s="34" t="e">
        <f t="shared" si="21"/>
        <v>#DIV/0!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63.380553067369597</v>
      </c>
    </row>
    <row r="49" spans="1:15" ht="16.5" customHeight="1">
      <c r="A49" s="72"/>
      <c r="B49" s="83" t="s">
        <v>29</v>
      </c>
      <c r="C49" s="39">
        <v>217</v>
      </c>
      <c r="D49" s="55">
        <v>3037</v>
      </c>
      <c r="E49" s="30">
        <v>387</v>
      </c>
      <c r="F49" s="30">
        <v>3492</v>
      </c>
      <c r="G49" s="30">
        <v>3877</v>
      </c>
      <c r="H49" s="30">
        <v>4179</v>
      </c>
      <c r="I49" s="67">
        <v>3936</v>
      </c>
      <c r="J49" s="30">
        <v>4344</v>
      </c>
      <c r="K49" s="30">
        <v>0</v>
      </c>
      <c r="L49" s="45">
        <v>0</v>
      </c>
      <c r="M49" s="30">
        <v>0</v>
      </c>
      <c r="N49" s="30">
        <v>0</v>
      </c>
      <c r="O49" s="32">
        <f>SUM(C49+D49+E49+F49+G49+H49+I49+J49+K49+L49+M49+N49)</f>
        <v>23469</v>
      </c>
    </row>
    <row r="50" spans="1:15" ht="16.5" customHeight="1">
      <c r="A50" s="72"/>
      <c r="B50" s="84" t="s">
        <v>34</v>
      </c>
      <c r="C50" s="42">
        <f t="shared" ref="C50:K50" si="22">SUM(C49*100/C51)</f>
        <v>0.41242207693477267</v>
      </c>
      <c r="D50" s="34">
        <f t="shared" si="22"/>
        <v>4.9132854461916784</v>
      </c>
      <c r="E50" s="34">
        <f t="shared" si="22"/>
        <v>0.6355827817832449</v>
      </c>
      <c r="F50" s="34">
        <f t="shared" si="22"/>
        <v>6.5587318282558886</v>
      </c>
      <c r="G50" s="34">
        <f t="shared" si="22"/>
        <v>5.8929032846437961</v>
      </c>
      <c r="H50" s="34">
        <f t="shared" si="22"/>
        <v>6.8217433888344763</v>
      </c>
      <c r="I50" s="34">
        <f t="shared" si="22"/>
        <v>5.8968942424378623</v>
      </c>
      <c r="J50" s="34">
        <f t="shared" si="22"/>
        <v>6.6316560820713235</v>
      </c>
      <c r="K50" s="34" t="e">
        <f t="shared" si="22"/>
        <v>#DIV/0!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4.8105915414431566</v>
      </c>
    </row>
    <row r="51" spans="1:15" ht="16.5" customHeight="1" thickBot="1">
      <c r="A51" s="70"/>
      <c r="B51" s="77" t="s">
        <v>4</v>
      </c>
      <c r="C51" s="24">
        <f>SUM(C45+C47+C49)</f>
        <v>52616</v>
      </c>
      <c r="D51" s="3">
        <f t="shared" ref="D51:N51" si="23">D45+D47+D49</f>
        <v>61812</v>
      </c>
      <c r="E51" s="3">
        <f t="shared" si="23"/>
        <v>60889</v>
      </c>
      <c r="F51" s="3">
        <f t="shared" si="23"/>
        <v>53242</v>
      </c>
      <c r="G51" s="3">
        <f t="shared" si="23"/>
        <v>65791</v>
      </c>
      <c r="H51" s="3">
        <f t="shared" si="23"/>
        <v>61260</v>
      </c>
      <c r="I51" s="3">
        <f t="shared" si="23"/>
        <v>66747</v>
      </c>
      <c r="J51" s="3">
        <f t="shared" si="23"/>
        <v>65504</v>
      </c>
      <c r="K51" s="3">
        <f t="shared" si="23"/>
        <v>0</v>
      </c>
      <c r="L51" s="25">
        <f t="shared" si="23"/>
        <v>0</v>
      </c>
      <c r="M51" s="3">
        <f t="shared" si="23"/>
        <v>0</v>
      </c>
      <c r="N51" s="3">
        <f t="shared" si="23"/>
        <v>0</v>
      </c>
      <c r="O51" s="4">
        <f>O45+O47+O49</f>
        <v>487861</v>
      </c>
    </row>
    <row r="52" spans="1:15" ht="16.5" customHeight="1" thickBot="1">
      <c r="A52" s="98" t="s">
        <v>35</v>
      </c>
      <c r="B52" s="99"/>
      <c r="C52" s="26">
        <f t="shared" ref="C52:O52" si="24">SUM(C44+C51)</f>
        <v>99104</v>
      </c>
      <c r="D52" s="27">
        <f t="shared" si="24"/>
        <v>105737</v>
      </c>
      <c r="E52" s="27">
        <f t="shared" si="24"/>
        <v>115847</v>
      </c>
      <c r="F52" s="27">
        <f t="shared" si="24"/>
        <v>102736</v>
      </c>
      <c r="G52" s="27">
        <f t="shared" si="24"/>
        <v>122485</v>
      </c>
      <c r="H52" s="27">
        <f t="shared" si="24"/>
        <v>107054</v>
      </c>
      <c r="I52" s="27">
        <f t="shared" si="24"/>
        <v>111496</v>
      </c>
      <c r="J52" s="27">
        <f t="shared" si="24"/>
        <v>109534</v>
      </c>
      <c r="K52" s="27">
        <f t="shared" si="24"/>
        <v>0</v>
      </c>
      <c r="L52" s="27">
        <f t="shared" si="24"/>
        <v>0</v>
      </c>
      <c r="M52" s="27">
        <f t="shared" si="24"/>
        <v>0</v>
      </c>
      <c r="N52" s="27">
        <f t="shared" si="24"/>
        <v>0</v>
      </c>
      <c r="O52" s="28">
        <f t="shared" si="24"/>
        <v>873993</v>
      </c>
    </row>
    <row r="53" spans="1:15" ht="12.75" customHeight="1">
      <c r="A53" s="10"/>
    </row>
    <row r="54" spans="1:15" ht="14.25" customHeight="1">
      <c r="A54" s="5" t="s">
        <v>22</v>
      </c>
      <c r="F54" s="66"/>
      <c r="M54" s="61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2023-06-21T07:38:17Z</cp:lastPrinted>
  <dcterms:created xsi:type="dcterms:W3CDTF">1998-10-28T21:43:10Z</dcterms:created>
  <dcterms:modified xsi:type="dcterms:W3CDTF">2023-09-27T09:18:35Z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