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<sst xmlns="http://schemas.openxmlformats.org/spreadsheetml/2006/main" count="106" uniqueCount="53">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</sst>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3" fontId="8" fillId="6" borderId="17" xfId="0" applyNumberFormat="1" applyFont="1" applyFill="1" applyBorder="1" applyAlignment="1">
      <alignment horizontal="center"/>
    </xf>
    <xf numFmtId="3" fontId="8" fillId="6" borderId="19" xfId="0" applyNumberFormat="1" applyFont="1" applyFill="1" applyBorder="1" applyAlignment="1">
      <alignment horizontal="center"/>
    </xf>
    <xf numFmtId="3" fontId="8" fillId="6" borderId="8" xfId="0" applyNumberFormat="1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6" zoomScale="120" zoomScaleNormal="120" workbookViewId="0">
      <selection activeCell="M50" sqref="M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6" t="s">
        <v>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4.25" customHeight="1">
      <c r="A2" s="96" t="s">
        <v>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4.25" customHeight="1" thickBot="1">
      <c r="A3" s="97" t="s">
        <v>50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14.25" customHeight="1" thickBot="1">
      <c r="A4" s="94" t="s">
        <v>0</v>
      </c>
      <c r="B4" s="95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13712</v>
      </c>
      <c r="J5" s="15">
        <v>15541</v>
      </c>
      <c r="K5" s="15">
        <v>13075</v>
      </c>
      <c r="L5" s="15">
        <v>15214</v>
      </c>
      <c r="M5" s="15">
        <v>12924</v>
      </c>
      <c r="N5" s="15">
        <v>0</v>
      </c>
      <c r="O5" s="16">
        <f>SUM(C5+D5+E5+F5+G5+H5+I5+J5+K5+L5+M5+N5)</f>
        <v>155939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18317</v>
      </c>
      <c r="J6" s="17">
        <v>15657</v>
      </c>
      <c r="K6" s="17">
        <v>15015</v>
      </c>
      <c r="L6" s="17">
        <v>15450</v>
      </c>
      <c r="M6" s="17">
        <v>14269</v>
      </c>
      <c r="N6" s="17">
        <v>0</v>
      </c>
      <c r="O6" s="18">
        <f>SUM(C6+D6+E6+F6+G6+H6+I6+J6+K6+L6+M6+N6)</f>
        <v>167586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32029</v>
      </c>
      <c r="J7" s="20">
        <f t="shared" si="0"/>
        <v>31198</v>
      </c>
      <c r="K7" s="20">
        <f>SUM(K5+K6)</f>
        <v>28090</v>
      </c>
      <c r="L7" s="20">
        <f>SUM(L5+L6)</f>
        <v>30664</v>
      </c>
      <c r="M7" s="20">
        <f>SUM(M5+M6)</f>
        <v>27193</v>
      </c>
      <c r="N7" s="20">
        <f t="shared" si="0"/>
        <v>0</v>
      </c>
      <c r="O7" s="21">
        <f t="shared" si="0"/>
        <v>323525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>
        <f t="shared" si="1"/>
        <v>25.52599700341101</v>
      </c>
      <c r="J8" s="6">
        <f>SUM(J7*100/J31)</f>
        <v>25.982743687121062</v>
      </c>
      <c r="K8" s="6">
        <f>SUM(K7*100/K31)</f>
        <v>23.84529842700826</v>
      </c>
      <c r="L8" s="6">
        <f>SUM(L7*100/L31)</f>
        <v>25.485160528918477</v>
      </c>
      <c r="M8" s="6">
        <f>SUM(M7*100/M31)</f>
        <v>24.3726024450579</v>
      </c>
      <c r="N8" s="6" t="e">
        <f t="shared" si="1"/>
        <v>#DIV/0!</v>
      </c>
      <c r="O8" s="7">
        <f t="shared" si="1"/>
        <v>24.821677508848033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9778</v>
      </c>
      <c r="J9" s="15">
        <v>9112</v>
      </c>
      <c r="K9" s="15">
        <v>9975</v>
      </c>
      <c r="L9" s="15">
        <v>10538</v>
      </c>
      <c r="M9" s="15">
        <v>9164</v>
      </c>
      <c r="N9" s="15">
        <v>0</v>
      </c>
      <c r="O9" s="16">
        <f>SUM(C9+D9+E9+F9+G9+H9+I9+J9+K9+L9+M9+N9)</f>
        <v>108339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13773</v>
      </c>
      <c r="J10" s="17">
        <v>13353</v>
      </c>
      <c r="K10" s="17">
        <v>14621</v>
      </c>
      <c r="L10" s="17">
        <v>13540</v>
      </c>
      <c r="M10" s="17">
        <v>12331</v>
      </c>
      <c r="N10" s="17">
        <v>0</v>
      </c>
      <c r="O10" s="18">
        <f>SUM(C10+D10+E10+F10+G10+H10+I10+J10+K10+L10+M10+N10)</f>
        <v>161998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23551</v>
      </c>
      <c r="J11" s="20">
        <f t="shared" si="2"/>
        <v>22465</v>
      </c>
      <c r="K11" s="20">
        <f>SUM(K9+K10)</f>
        <v>24596</v>
      </c>
      <c r="L11" s="20">
        <f>SUM(L9+L10)</f>
        <v>24078</v>
      </c>
      <c r="M11" s="20">
        <f>SUM(M9+M10)</f>
        <v>21495</v>
      </c>
      <c r="N11" s="20">
        <f t="shared" si="2"/>
        <v>0</v>
      </c>
      <c r="O11" s="21">
        <f t="shared" si="2"/>
        <v>270337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>
        <f t="shared" si="3"/>
        <v>18.769326405049572</v>
      </c>
      <c r="J12" s="8">
        <f t="shared" si="3"/>
        <v>18.709607568792059</v>
      </c>
      <c r="K12" s="8">
        <f>SUM(K11*100/K31)</f>
        <v>20.879279462822897</v>
      </c>
      <c r="L12" s="8">
        <f>SUM(L11*100/L31)</f>
        <v>20.01146931957015</v>
      </c>
      <c r="M12" s="8">
        <f>SUM(M11*100/M31)</f>
        <v>19.265586347829206</v>
      </c>
      <c r="N12" s="8" t="e">
        <f t="shared" si="3"/>
        <v>#DIV/0!</v>
      </c>
      <c r="O12" s="9">
        <f t="shared" si="3"/>
        <v>20.740956132321926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10205</v>
      </c>
      <c r="J13" s="15">
        <v>10436</v>
      </c>
      <c r="K13" s="15">
        <v>9837</v>
      </c>
      <c r="L13" s="15">
        <v>9984</v>
      </c>
      <c r="M13" s="15">
        <v>10273</v>
      </c>
      <c r="N13" s="15">
        <v>0</v>
      </c>
      <c r="O13" s="16">
        <f>SUM(C13+D13+E13+F13+G13+H13+I13+J13+K13+L13+M13+N13)</f>
        <v>112145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18665</v>
      </c>
      <c r="J14" s="17">
        <v>19275</v>
      </c>
      <c r="K14" s="17">
        <v>18955</v>
      </c>
      <c r="L14" s="17">
        <v>17571</v>
      </c>
      <c r="M14" s="17">
        <v>16263</v>
      </c>
      <c r="N14" s="17">
        <v>0</v>
      </c>
      <c r="O14" s="18">
        <f>SUM(C14+D14+E14+F14+G14+H14+I14+J14+K14+L14+M14+N14)</f>
        <v>196133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28870</v>
      </c>
      <c r="J15" s="20">
        <f t="shared" si="4"/>
        <v>29711</v>
      </c>
      <c r="K15" s="20">
        <f>SUM(K13+K14)</f>
        <v>28792</v>
      </c>
      <c r="L15" s="20">
        <f>SUM(L13+L14)</f>
        <v>27555</v>
      </c>
      <c r="M15" s="20">
        <f>SUM(M13+M14)</f>
        <v>26536</v>
      </c>
      <c r="N15" s="20">
        <f t="shared" si="4"/>
        <v>0</v>
      </c>
      <c r="O15" s="21">
        <f t="shared" si="4"/>
        <v>308278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>
        <f t="shared" si="5"/>
        <v>23.008384073448308</v>
      </c>
      <c r="J16" s="8">
        <f t="shared" si="5"/>
        <v>24.744320074621893</v>
      </c>
      <c r="K16" s="8">
        <f>SUM(K15*100/K31)</f>
        <v>24.441218665376354</v>
      </c>
      <c r="L16" s="8">
        <f>SUM(L15*100/L31)</f>
        <v>22.901239185179644</v>
      </c>
      <c r="M16" s="8">
        <f>SUM(M15*100/M31)</f>
        <v>23.783745025633671</v>
      </c>
      <c r="N16" s="8" t="e">
        <f t="shared" si="5"/>
        <v>#DIV/0!</v>
      </c>
      <c r="O16" s="9">
        <f t="shared" si="5"/>
        <v>23.65188810469872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8546</v>
      </c>
      <c r="J17" s="15">
        <v>9092</v>
      </c>
      <c r="K17" s="15">
        <v>7744</v>
      </c>
      <c r="L17" s="15">
        <v>7898</v>
      </c>
      <c r="M17" s="15">
        <v>7826</v>
      </c>
      <c r="N17" s="15">
        <v>0</v>
      </c>
      <c r="O17" s="16">
        <f>SUM(C17+D17+E17+F17+G17+H17+I17+J17+K17+L17+M17+N17)</f>
        <v>85259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5546</v>
      </c>
      <c r="J18" s="17">
        <v>4907</v>
      </c>
      <c r="K18" s="17">
        <v>6728</v>
      </c>
      <c r="L18" s="17">
        <v>6220</v>
      </c>
      <c r="M18" s="17">
        <v>7340</v>
      </c>
      <c r="N18" s="17">
        <v>0</v>
      </c>
      <c r="O18" s="18">
        <f>SUM(C18+D18+E18+F18+G18+H18+I18+J18+K18+L18+M18+N18)</f>
        <v>60321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14092</v>
      </c>
      <c r="J19" s="20">
        <f t="shared" si="6"/>
        <v>13999</v>
      </c>
      <c r="K19" s="20">
        <f>SUM(K17+K18)</f>
        <v>14472</v>
      </c>
      <c r="L19" s="20">
        <f>SUM(L17+L18)</f>
        <v>14118</v>
      </c>
      <c r="M19" s="20">
        <f>SUM(M17+M18)</f>
        <v>15166</v>
      </c>
      <c r="N19" s="20">
        <f t="shared" si="6"/>
        <v>0</v>
      </c>
      <c r="O19" s="21">
        <f t="shared" si="6"/>
        <v>145580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>
        <f t="shared" si="7"/>
        <v>11.230832987981765</v>
      </c>
      <c r="J20" s="8">
        <f t="shared" si="7"/>
        <v>11.658838030515025</v>
      </c>
      <c r="K20" s="8">
        <f>SUM(K19*100/K31)</f>
        <v>12.285124914049966</v>
      </c>
      <c r="L20" s="8">
        <f>SUM(L19*100/L31)</f>
        <v>11.733612586331564</v>
      </c>
      <c r="M20" s="8">
        <f>SUM(M19*100/M31)</f>
        <v>13.593016168931273</v>
      </c>
      <c r="N20" s="8" t="e">
        <f t="shared" si="7"/>
        <v>#DIV/0!</v>
      </c>
      <c r="O20" s="9">
        <f t="shared" si="7"/>
        <v>11.16927536276361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2695</v>
      </c>
      <c r="J21" s="15">
        <v>2860</v>
      </c>
      <c r="K21" s="15">
        <v>2652</v>
      </c>
      <c r="L21" s="15">
        <v>2761</v>
      </c>
      <c r="M21" s="15">
        <v>2268</v>
      </c>
      <c r="N21" s="15">
        <v>0</v>
      </c>
      <c r="O21" s="16">
        <f>SUM(C21+D21+E21+F21+G21+H21+I21+J21+K21+L21+M21+N21)</f>
        <v>28032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2345</v>
      </c>
      <c r="J22" s="17">
        <v>2175</v>
      </c>
      <c r="K22" s="17">
        <v>2451</v>
      </c>
      <c r="L22" s="17">
        <v>2424</v>
      </c>
      <c r="M22" s="17">
        <v>2597</v>
      </c>
      <c r="N22" s="17">
        <v>0</v>
      </c>
      <c r="O22" s="18">
        <f>SUM(C22+D22+E22+F22+G22+H22+I22+J22+K22+L22+M22+N22)</f>
        <v>30389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5040</v>
      </c>
      <c r="J23" s="20">
        <f t="shared" si="8"/>
        <v>5035</v>
      </c>
      <c r="K23" s="20">
        <f>SUM(K21+K22)</f>
        <v>5103</v>
      </c>
      <c r="L23" s="20">
        <f>SUM(L21+L22)</f>
        <v>5185</v>
      </c>
      <c r="M23" s="20">
        <f>SUM(M21+M22)</f>
        <v>4865</v>
      </c>
      <c r="N23" s="20">
        <f t="shared" si="8"/>
        <v>0</v>
      </c>
      <c r="O23" s="21">
        <f t="shared" si="8"/>
        <v>58421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>
        <f t="shared" si="9"/>
        <v>4.0167043896840831</v>
      </c>
      <c r="J24" s="8">
        <f t="shared" si="9"/>
        <v>4.1933173429275765</v>
      </c>
      <c r="K24" s="8">
        <f>SUM(K23*100/K31)</f>
        <v>4.3318817327526933</v>
      </c>
      <c r="L24" s="8">
        <f>SUM(L23*100/L31)</f>
        <v>4.3093059399439833</v>
      </c>
      <c r="M24" s="8">
        <f>SUM(M23*100/M31)</f>
        <v>4.3604130068475966</v>
      </c>
      <c r="N24" s="8" t="e">
        <f t="shared" si="9"/>
        <v>#DIV/0!</v>
      </c>
      <c r="O24" s="9">
        <f t="shared" si="9"/>
        <v>4.4822107155379367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10886</v>
      </c>
      <c r="J25" s="15">
        <v>9131</v>
      </c>
      <c r="K25" s="15">
        <v>7394</v>
      </c>
      <c r="L25" s="15">
        <v>10331</v>
      </c>
      <c r="M25" s="15">
        <v>8590</v>
      </c>
      <c r="N25" s="15">
        <v>0</v>
      </c>
      <c r="O25" s="16">
        <f>SUM(C25+D25+E25+F25+G25+H25+I25+J25+K25+L25+M25+N25)</f>
        <v>97733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11008</v>
      </c>
      <c r="J26" s="17">
        <v>8533</v>
      </c>
      <c r="K26" s="17">
        <v>9354</v>
      </c>
      <c r="L26" s="17">
        <v>8390</v>
      </c>
      <c r="M26" s="17">
        <v>7727</v>
      </c>
      <c r="N26" s="17">
        <v>0</v>
      </c>
      <c r="O26" s="18">
        <f>SUM(C26+D26+E26+F26+G26+H26+I26+J26+K26+L26+M26+N26)</f>
        <v>99523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21894</v>
      </c>
      <c r="J27" s="20">
        <f t="shared" si="10"/>
        <v>17664</v>
      </c>
      <c r="K27" s="20">
        <f>SUM(K25+K26)</f>
        <v>16748</v>
      </c>
      <c r="L27" s="20">
        <f>SUM(L25+L26)</f>
        <v>18721</v>
      </c>
      <c r="M27" s="20">
        <f>SUM(M25+M26)</f>
        <v>16317</v>
      </c>
      <c r="N27" s="20">
        <f t="shared" si="10"/>
        <v>0</v>
      </c>
      <c r="O27" s="21">
        <f t="shared" si="10"/>
        <v>197256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>
        <f t="shared" si="11"/>
        <v>17.448755140425259</v>
      </c>
      <c r="J28" s="8">
        <f t="shared" si="11"/>
        <v>14.711173296022386</v>
      </c>
      <c r="K28" s="8">
        <f>SUM(K27*100/K31)</f>
        <v>14.21719679798983</v>
      </c>
      <c r="L28" s="8">
        <f>SUM(L27*100/L31)</f>
        <v>15.559212440056182</v>
      </c>
      <c r="M28" s="8">
        <f>SUM(M27*100/M31)</f>
        <v>14.624637005700356</v>
      </c>
      <c r="N28" s="8" t="e">
        <f t="shared" si="11"/>
        <v>#DIV/0!</v>
      </c>
      <c r="O28" s="9">
        <f t="shared" si="11"/>
        <v>15.133992175829775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55822</v>
      </c>
      <c r="J29" s="22">
        <f t="shared" si="12"/>
        <v>56172</v>
      </c>
      <c r="K29" s="91">
        <f t="shared" ref="K29:M30" si="13">SUM(K5+K9+K13+K17+K21+K25)</f>
        <v>50677</v>
      </c>
      <c r="L29" s="22">
        <f t="shared" si="13"/>
        <v>56726</v>
      </c>
      <c r="M29" s="22">
        <f t="shared" si="13"/>
        <v>51045</v>
      </c>
      <c r="N29" s="22">
        <f t="shared" si="12"/>
        <v>0</v>
      </c>
      <c r="O29" s="23">
        <f>SUM(C29+D29+E29+F29+G29+H29+I29+J29+K29+L29+M29+N29)</f>
        <v>587447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69654</v>
      </c>
      <c r="J30" s="20">
        <f t="shared" si="14"/>
        <v>63900</v>
      </c>
      <c r="K30" s="92">
        <f t="shared" si="13"/>
        <v>67124</v>
      </c>
      <c r="L30" s="20">
        <f t="shared" si="13"/>
        <v>63595</v>
      </c>
      <c r="M30" s="20">
        <f t="shared" si="13"/>
        <v>60527</v>
      </c>
      <c r="N30" s="20">
        <f t="shared" si="14"/>
        <v>0</v>
      </c>
      <c r="O30" s="21">
        <f>SUM(C30+D30+E30+F30+G30+H30+I30+J30+K30+L30+M30+N30)</f>
        <v>715950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125476</v>
      </c>
      <c r="J31" s="12">
        <f t="shared" si="15"/>
        <v>120072</v>
      </c>
      <c r="K31" s="93">
        <f>SUM(K29+K30)</f>
        <v>117801</v>
      </c>
      <c r="L31" s="12">
        <f>SUM(L29+L30)</f>
        <v>120321</v>
      </c>
      <c r="M31" s="12">
        <f>SUM(M29+M30)</f>
        <v>111572</v>
      </c>
      <c r="N31" s="12">
        <f t="shared" si="15"/>
        <v>0</v>
      </c>
      <c r="O31" s="13">
        <f t="shared" si="15"/>
        <v>1303397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6" t="s">
        <v>21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18" ht="14.25" customHeight="1">
      <c r="A35" s="96" t="s">
        <v>52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18" ht="14.25" customHeight="1" thickBot="1">
      <c r="A36" s="96" t="s">
        <v>26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8" ht="16.5" customHeight="1" thickBot="1">
      <c r="A37" s="94" t="s">
        <v>0</v>
      </c>
      <c r="B37" s="95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12718</v>
      </c>
      <c r="J38" s="30">
        <v>13883</v>
      </c>
      <c r="K38" s="31">
        <v>12103</v>
      </c>
      <c r="L38" s="15">
        <v>18223</v>
      </c>
      <c r="M38" s="15">
        <v>18386</v>
      </c>
      <c r="N38" s="15">
        <v>0</v>
      </c>
      <c r="O38" s="32">
        <f>SUM(C38+D38+E38+F38+G38+H38+I38+J38+K38+L38+M38+N38)</f>
        <v>155946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>
        <f t="shared" si="16"/>
        <v>22.783132098455805</v>
      </c>
      <c r="J39" s="34">
        <f t="shared" si="16"/>
        <v>24.715160578224026</v>
      </c>
      <c r="K39" s="35">
        <f>SUM(K38*100/K44)</f>
        <v>23.882629200623558</v>
      </c>
      <c r="L39" s="34">
        <f t="shared" si="16"/>
        <v>32.1245989493354</v>
      </c>
      <c r="M39" s="34">
        <f t="shared" si="16"/>
        <v>36.019198746204331</v>
      </c>
      <c r="N39" s="34" t="e">
        <f t="shared" si="16"/>
        <v>#DIV/0!</v>
      </c>
      <c r="O39" s="36">
        <f>SUM(O38*100/O44)</f>
        <v>26.546394823703245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39178</v>
      </c>
      <c r="J40" s="30">
        <v>37277</v>
      </c>
      <c r="K40" s="31">
        <v>34953</v>
      </c>
      <c r="L40" s="30">
        <v>33609</v>
      </c>
      <c r="M40" s="30">
        <v>29470</v>
      </c>
      <c r="N40" s="30">
        <v>0</v>
      </c>
      <c r="O40" s="32">
        <f>SUM(C40+D40+E40+F40+G40+H40+I40+J40+K40+L40+M40+N40)</f>
        <v>389975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>
        <f t="shared" si="17"/>
        <v>70.183798502382572</v>
      </c>
      <c r="J41" s="34">
        <f t="shared" si="17"/>
        <v>66.362244534643594</v>
      </c>
      <c r="K41" s="38">
        <f t="shared" si="17"/>
        <v>68.972117528661911</v>
      </c>
      <c r="L41" s="34">
        <f t="shared" si="17"/>
        <v>59.247963896625883</v>
      </c>
      <c r="M41" s="34">
        <f t="shared" si="17"/>
        <v>57.733372514448035</v>
      </c>
      <c r="N41" s="34" t="e">
        <f t="shared" si="17"/>
        <v>#DIV/0!</v>
      </c>
      <c r="O41" s="36">
        <f>SUM(O40*100/O44)</f>
        <v>66.38471215275591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3926</v>
      </c>
      <c r="J42" s="30">
        <v>5012</v>
      </c>
      <c r="K42" s="31">
        <v>3621</v>
      </c>
      <c r="L42" s="30">
        <v>4894</v>
      </c>
      <c r="M42" s="30">
        <v>3189</v>
      </c>
      <c r="N42" s="30">
        <v>0</v>
      </c>
      <c r="O42" s="32">
        <f>SUM(C42+D42+E42+F42+G42+H42+I42+J42+K42+L42+M42+N42)</f>
        <v>41526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>
        <f t="shared" si="18"/>
        <v>7.0330693991616204</v>
      </c>
      <c r="J43" s="34">
        <f t="shared" si="18"/>
        <v>8.9225948871323784</v>
      </c>
      <c r="K43" s="38">
        <f t="shared" si="18"/>
        <v>7.1452532707145258</v>
      </c>
      <c r="L43" s="34">
        <f t="shared" si="18"/>
        <v>8.6274371540387129</v>
      </c>
      <c r="M43" s="34">
        <f t="shared" si="18"/>
        <v>6.2474287393476349</v>
      </c>
      <c r="N43" s="34" t="e">
        <f t="shared" si="18"/>
        <v>#DIV/0!</v>
      </c>
      <c r="O43" s="36">
        <f>SUM(O42*100/O44)</f>
        <v>7.0688930235408467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55822</v>
      </c>
      <c r="J44" s="3">
        <f t="shared" si="19"/>
        <v>56172</v>
      </c>
      <c r="K44" s="2">
        <f t="shared" si="19"/>
        <v>50677</v>
      </c>
      <c r="L44" s="3">
        <f>SUM(L38+L40+L42)</f>
        <v>56726</v>
      </c>
      <c r="M44" s="3">
        <f>SUM(M38+M40+M42)</f>
        <v>51045</v>
      </c>
      <c r="N44" s="3">
        <f>SUM(N38+N40+N42)</f>
        <v>0</v>
      </c>
      <c r="O44" s="4">
        <f>SUM(O38+O40+O42)</f>
        <v>587447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21971</v>
      </c>
      <c r="J45" s="15">
        <v>19661</v>
      </c>
      <c r="K45" s="15">
        <v>19881</v>
      </c>
      <c r="L45" s="41">
        <v>19742</v>
      </c>
      <c r="M45" s="15">
        <v>20143</v>
      </c>
      <c r="N45" s="15">
        <v>0</v>
      </c>
      <c r="O45" s="16">
        <f>SUM(C45+D45+E45+F45+G45+H45+I45+J45+K45+L45+M45+N45)</f>
        <v>210735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>
        <f t="shared" si="20"/>
        <v>31.543055675194534</v>
      </c>
      <c r="J46" s="34">
        <f t="shared" si="20"/>
        <v>30.768388106416275</v>
      </c>
      <c r="K46" s="34">
        <f t="shared" si="20"/>
        <v>29.618318336213576</v>
      </c>
      <c r="L46" s="43">
        <f>SUM(L45*100/L51)</f>
        <v>31.04332101580313</v>
      </c>
      <c r="M46" s="34">
        <f>SUM(M45*100/M51)</f>
        <v>33.279362928940806</v>
      </c>
      <c r="N46" s="34" t="e">
        <f>SUM(N45*100/N51)</f>
        <v>#DIV/0!</v>
      </c>
      <c r="O46" s="44">
        <f>SUM(O45*100/O51)</f>
        <v>29.434318038969202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47642</v>
      </c>
      <c r="J47" s="30">
        <v>44171</v>
      </c>
      <c r="K47" s="30">
        <v>47015</v>
      </c>
      <c r="L47" s="45">
        <v>43623</v>
      </c>
      <c r="M47" s="30">
        <v>40095</v>
      </c>
      <c r="N47" s="30">
        <v>0</v>
      </c>
      <c r="O47" s="32">
        <f>SUM(C47+D47+E47+F47+G47+H47+I47+J47+K47+L47+M47+N47)</f>
        <v>503770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>
        <f t="shared" si="21"/>
        <v>68.39808194791398</v>
      </c>
      <c r="J48" s="34">
        <f t="shared" si="21"/>
        <v>69.12519561815337</v>
      </c>
      <c r="K48" s="34">
        <f t="shared" si="21"/>
        <v>70.042011799058457</v>
      </c>
      <c r="L48" s="43">
        <f>SUM(L47*100/L51)</f>
        <v>68.595015331393981</v>
      </c>
      <c r="M48" s="34">
        <f>SUM(M47*100/M51)</f>
        <v>66.243164207708958</v>
      </c>
      <c r="N48" s="34" t="e">
        <f>SUM(N47*100/N51)</f>
        <v>#DIV/0!</v>
      </c>
      <c r="O48" s="44">
        <f>SUM(O47*100/O51)</f>
        <v>70.363852224317341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41</v>
      </c>
      <c r="J49" s="30">
        <v>68</v>
      </c>
      <c r="K49" s="30">
        <v>228</v>
      </c>
      <c r="L49" s="45">
        <v>230</v>
      </c>
      <c r="M49" s="30">
        <v>289</v>
      </c>
      <c r="N49" s="30">
        <v>0</v>
      </c>
      <c r="O49" s="32">
        <f>SUM(C49+D49+E49+F49+G49+H49+I49+J49+K49+L49+M49+N49)</f>
        <v>1445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>
        <f t="shared" si="22"/>
        <v>5.8862376891492235E-2</v>
      </c>
      <c r="J50" s="34">
        <f t="shared" si="22"/>
        <v>0.10641627543035993</v>
      </c>
      <c r="K50" s="34">
        <f t="shared" si="22"/>
        <v>0.33966986472796618</v>
      </c>
      <c r="L50" s="43">
        <f>SUM(L49*100/L51)</f>
        <v>0.36166365280289331</v>
      </c>
      <c r="M50" s="34">
        <f>SUM(M49*100/M51)</f>
        <v>0.47747286335024036</v>
      </c>
      <c r="N50" s="34" t="e">
        <f>SUM(N49*100/N51)</f>
        <v>#DIV/0!</v>
      </c>
      <c r="O50" s="44">
        <f>SUM(O49*100/O51)</f>
        <v>0.20182973671345764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69654</v>
      </c>
      <c r="J51" s="3">
        <f t="shared" si="23"/>
        <v>63900</v>
      </c>
      <c r="K51" s="3">
        <f t="shared" si="23"/>
        <v>67124</v>
      </c>
      <c r="L51" s="25">
        <f t="shared" si="23"/>
        <v>63595</v>
      </c>
      <c r="M51" s="3">
        <f t="shared" si="23"/>
        <v>60527</v>
      </c>
      <c r="N51" s="3">
        <f t="shared" si="23"/>
        <v>0</v>
      </c>
      <c r="O51" s="4">
        <f>O45+O47+O49</f>
        <v>715950</v>
      </c>
    </row>
    <row r="52" spans="1:15" ht="16.5" customHeight="1" thickBot="1">
      <c r="A52" s="98" t="s">
        <v>35</v>
      </c>
      <c r="B52" s="99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125476</v>
      </c>
      <c r="J52" s="27">
        <f t="shared" si="24"/>
        <v>120072</v>
      </c>
      <c r="K52" s="27">
        <f t="shared" si="24"/>
        <v>117801</v>
      </c>
      <c r="L52" s="27">
        <f t="shared" si="24"/>
        <v>120321</v>
      </c>
      <c r="M52" s="27">
        <f t="shared" si="24"/>
        <v>111572</v>
      </c>
      <c r="N52" s="27">
        <f t="shared" si="24"/>
        <v>0</v>
      </c>
      <c r="O52" s="28">
        <f t="shared" si="24"/>
        <v>1303397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2022-12-26T07:05:29Z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