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5480" windowHeight="7185" activeTab="0"/>
  </bookViews>
  <sheets>
    <sheet name="ตู้สินค้าแยกขนาด BKP-2022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<sst xmlns="http://schemas.openxmlformats.org/spreadsheetml/2006/main" count="64" uniqueCount="35">
  <si>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IMPORT</t>
  </si>
  <si>
    <t>Tranship</t>
  </si>
  <si>
    <t>BOX</t>
  </si>
  <si>
    <t>TEU.</t>
  </si>
  <si>
    <t>20'</t>
  </si>
  <si>
    <t>40'</t>
  </si>
  <si>
    <t>45'</t>
  </si>
  <si>
    <t>FULL</t>
  </si>
  <si>
    <t>MTY</t>
  </si>
  <si>
    <t>Total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</si>
  <si>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</si>
  <si>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</si>
  <si>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</si>
  <si>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</si>
  <si>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</si>
  <si>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</si>
  <si>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</si>
  <si>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</si>
  <si>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</si>
  <si>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</si>
  <si>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</si>
  <si>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</si>
  <si>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</si>
  <si>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***ข้อมูลนี้เป็นลิขสิทธิ์ของ BSAA</t>
  </si>
  <si>
    <t>Import Total</t>
  </si>
  <si>
    <t>TEU</t>
  </si>
  <si>
    <t>Export Total</t>
  </si>
  <si>
    <t>***Tranship included to full container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</si>
  <si>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EXPORT</t>
  </si>
  <si>
    <t xml:space="preserve">                                        FULL</t>
  </si>
  <si>
    <t xml:space="preserve">                                            MTY</t>
  </si>
  <si>
    <t xml:space="preserve">                                             Tranship</t>
  </si>
  <si>
    <t xml:space="preserve">                                   Grand Total</t>
  </si>
  <si>
    <t xml:space="preserve">         Inbound -Outbound container record at BKP -2022</t>
  </si>
  <si>
    <t xml:space="preserve"> Inbound -Outbound container record at BKP -2022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</si>
</sst>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409]dddd\,\ mmmm\ dd\,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E]d\ mmmm\ yyyy"/>
    <numFmt numFmtId="187" formatCode="B1mmm\-yy"/>
    <numFmt numFmtId="188" formatCode="_-* #,##0.0_-;\-* #,##0.0_-;_-* &quot;-&quot;?_-;_-@_-"/>
  </numFmts>
  <fonts count="50">
    <font>
      <sz val="10"/>
      <name val="Arial"/>
      <family val="0"/>
    </font>
    <font>
      <b/>
      <sz val="18"/>
      <name val="Browallia New"/>
      <family val="2"/>
    </font>
    <font>
      <sz val="14"/>
      <name val="Browall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rowallia New"/>
      <family val="2"/>
    </font>
    <font>
      <b/>
      <sz val="10"/>
      <name val="Arial"/>
      <family val="2"/>
    </font>
    <font>
      <b/>
      <sz val="14"/>
      <name val="Cordia New"/>
      <family val="2"/>
    </font>
    <font>
      <b/>
      <sz val="9"/>
      <name val="Arial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4"/>
      <color indexed="10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sz val="14"/>
      <color rgb="FFFF0000"/>
      <name val="Browallia New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80" fontId="8" fillId="0" borderId="13" xfId="0" applyNumberFormat="1" applyFont="1" applyBorder="1" applyAlignment="1">
      <alignment/>
    </xf>
    <xf numFmtId="180" fontId="8" fillId="0" borderId="14" xfId="0" applyNumberFormat="1" applyFont="1" applyBorder="1" applyAlignment="1">
      <alignment/>
    </xf>
    <xf numFmtId="180" fontId="48" fillId="0" borderId="15" xfId="42" applyNumberFormat="1" applyFont="1" applyBorder="1" applyAlignment="1">
      <alignment/>
    </xf>
    <xf numFmtId="180" fontId="48" fillId="0" borderId="16" xfId="42" applyNumberFormat="1" applyFont="1" applyBorder="1" applyAlignment="1">
      <alignment/>
    </xf>
    <xf numFmtId="180" fontId="48" fillId="0" borderId="17" xfId="42" applyNumberFormat="1" applyFont="1" applyFill="1" applyBorder="1" applyAlignment="1">
      <alignment/>
    </xf>
    <xf numFmtId="180" fontId="48" fillId="0" borderId="10" xfId="42" applyNumberFormat="1" applyFont="1" applyFill="1" applyBorder="1" applyAlignment="1">
      <alignment/>
    </xf>
    <xf numFmtId="180" fontId="48" fillId="0" borderId="18" xfId="42" applyNumberFormat="1" applyFont="1" applyFill="1" applyBorder="1" applyAlignment="1">
      <alignment/>
    </xf>
    <xf numFmtId="180" fontId="48" fillId="0" borderId="19" xfId="42" applyNumberFormat="1" applyFont="1" applyFill="1" applyBorder="1" applyAlignment="1">
      <alignment/>
    </xf>
    <xf numFmtId="180" fontId="48" fillId="0" borderId="18" xfId="42" applyNumberFormat="1" applyFont="1" applyBorder="1" applyAlignment="1">
      <alignment/>
    </xf>
    <xf numFmtId="180" fontId="48" fillId="0" borderId="20" xfId="42" applyNumberFormat="1" applyFont="1" applyBorder="1" applyAlignment="1">
      <alignment/>
    </xf>
    <xf numFmtId="180" fontId="48" fillId="0" borderId="21" xfId="0" applyNumberFormat="1" applyFont="1" applyBorder="1" applyAlignment="1">
      <alignment/>
    </xf>
    <xf numFmtId="180" fontId="48" fillId="0" borderId="15" xfId="0" applyNumberFormat="1" applyFont="1" applyBorder="1" applyAlignment="1" applyProtection="1">
      <alignment/>
      <protection/>
    </xf>
    <xf numFmtId="180" fontId="48" fillId="0" borderId="16" xfId="42" applyNumberFormat="1" applyFont="1" applyBorder="1" applyAlignment="1" quotePrefix="1">
      <alignment/>
    </xf>
    <xf numFmtId="180" fontId="48" fillId="0" borderId="15" xfId="42" applyNumberFormat="1" applyFont="1" applyBorder="1" applyAlignment="1" quotePrefix="1">
      <alignment/>
    </xf>
    <xf numFmtId="180" fontId="48" fillId="0" borderId="22" xfId="42" applyNumberFormat="1" applyFont="1" applyBorder="1" applyAlignment="1">
      <alignment/>
    </xf>
    <xf numFmtId="180" fontId="48" fillId="0" borderId="23" xfId="0" applyNumberFormat="1" applyFont="1" applyBorder="1" applyAlignment="1">
      <alignment/>
    </xf>
    <xf numFmtId="0" fontId="49" fillId="0" borderId="0" xfId="0" applyFont="1" applyAlignment="1">
      <alignment/>
    </xf>
    <xf numFmtId="175" fontId="1" fillId="0" borderId="0" xfId="0" applyNumberFormat="1" applyFont="1" applyAlignment="1">
      <alignment/>
    </xf>
    <xf numFmtId="180" fontId="11" fillId="0" borderId="0" xfId="0" applyNumberFormat="1" applyFont="1" applyAlignment="1">
      <alignment/>
    </xf>
    <xf numFmtId="180" fontId="48" fillId="0" borderId="24" xfId="42" applyNumberFormat="1" applyFont="1" applyBorder="1" applyAlignment="1">
      <alignment/>
    </xf>
    <xf numFmtId="180" fontId="48" fillId="0" borderId="25" xfId="42" applyNumberFormat="1" applyFont="1" applyBorder="1" applyAlignment="1">
      <alignment/>
    </xf>
    <xf numFmtId="180" fontId="48" fillId="0" borderId="25" xfId="0" applyNumberFormat="1" applyFont="1" applyBorder="1" applyAlignment="1" applyProtection="1">
      <alignment/>
      <protection/>
    </xf>
    <xf numFmtId="180" fontId="48" fillId="0" borderId="26" xfId="0" applyNumberFormat="1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6" fillId="32" borderId="28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80" fontId="8" fillId="32" borderId="14" xfId="0" applyNumberFormat="1" applyFont="1" applyFill="1" applyBorder="1" applyAlignment="1">
      <alignment/>
    </xf>
    <xf numFmtId="43" fontId="48" fillId="32" borderId="18" xfId="0" applyNumberFormat="1" applyFont="1" applyFill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180" fontId="48" fillId="0" borderId="16" xfId="42" applyNumberFormat="1" applyFont="1" applyBorder="1" applyAlignment="1">
      <alignment horizontal="center"/>
    </xf>
    <xf numFmtId="41" fontId="0" fillId="0" borderId="0" xfId="0" applyNumberFormat="1" applyAlignment="1">
      <alignment/>
    </xf>
    <xf numFmtId="0" fontId="5" fillId="33" borderId="33" xfId="0" applyFont="1" applyFill="1" applyBorder="1" applyAlignment="1">
      <alignment horizontal="center"/>
    </xf>
    <xf numFmtId="43" fontId="48" fillId="0" borderId="18" xfId="42" applyFont="1" applyBorder="1" applyAlignment="1">
      <alignment/>
    </xf>
    <xf numFmtId="41" fontId="48" fillId="33" borderId="34" xfId="0" applyNumberFormat="1" applyFont="1" applyFill="1" applyBorder="1" applyAlignment="1">
      <alignment/>
    </xf>
    <xf numFmtId="41" fontId="48" fillId="34" borderId="35" xfId="0" applyNumberFormat="1" applyFont="1" applyFill="1" applyBorder="1" applyAlignment="1">
      <alignment/>
    </xf>
    <xf numFmtId="0" fontId="5" fillId="33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4" fontId="48" fillId="32" borderId="18" xfId="0" applyNumberFormat="1" applyFont="1" applyFill="1" applyBorder="1" applyAlignment="1">
      <alignment/>
    </xf>
    <xf numFmtId="4" fontId="48" fillId="32" borderId="16" xfId="0" applyNumberFormat="1" applyFont="1" applyFill="1" applyBorder="1" applyAlignment="1">
      <alignment/>
    </xf>
    <xf numFmtId="4" fontId="8" fillId="32" borderId="40" xfId="0" applyNumberFormat="1" applyFont="1" applyFill="1" applyBorder="1" applyAlignment="1">
      <alignment/>
    </xf>
    <xf numFmtId="4" fontId="8" fillId="32" borderId="14" xfId="0" applyNumberFormat="1" applyFont="1" applyFill="1" applyBorder="1" applyAlignment="1">
      <alignment/>
    </xf>
    <xf numFmtId="4" fontId="48" fillId="0" borderId="26" xfId="0" applyNumberFormat="1" applyFont="1" applyFill="1" applyBorder="1" applyAlignment="1">
      <alignment/>
    </xf>
    <xf numFmtId="4" fontId="48" fillId="0" borderId="21" xfId="0" applyNumberFormat="1" applyFont="1" applyBorder="1" applyAlignment="1">
      <alignment/>
    </xf>
    <xf numFmtId="4" fontId="48" fillId="0" borderId="23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180" fontId="49" fillId="0" borderId="15" xfId="42" applyNumberFormat="1" applyFont="1" applyBorder="1" applyAlignment="1">
      <alignment/>
    </xf>
    <xf numFmtId="180" fontId="49" fillId="0" borderId="16" xfId="42" applyNumberFormat="1" applyFont="1" applyBorder="1" applyAlignment="1">
      <alignment/>
    </xf>
    <xf numFmtId="180" fontId="49" fillId="0" borderId="25" xfId="42" applyNumberFormat="1" applyFont="1" applyBorder="1" applyAlignment="1">
      <alignment/>
    </xf>
    <xf numFmtId="180" fontId="49" fillId="0" borderId="16" xfId="42" applyNumberFormat="1" applyFont="1" applyBorder="1" applyAlignment="1" quotePrefix="1">
      <alignment/>
    </xf>
    <xf numFmtId="180" fontId="49" fillId="0" borderId="18" xfId="42" applyNumberFormat="1" applyFont="1" applyFill="1" applyBorder="1" applyAlignment="1">
      <alignment/>
    </xf>
    <xf numFmtId="180" fontId="49" fillId="0" borderId="15" xfId="42" applyNumberFormat="1" applyFont="1" applyBorder="1" applyAlignment="1" quotePrefix="1">
      <alignment/>
    </xf>
    <xf numFmtId="180" fontId="49" fillId="0" borderId="21" xfId="0" applyNumberFormat="1" applyFont="1" applyBorder="1" applyAlignment="1">
      <alignment/>
    </xf>
    <xf numFmtId="0" fontId="5" fillId="35" borderId="42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center" vertical="center"/>
    </xf>
    <xf numFmtId="0" fontId="5" fillId="36" borderId="45" xfId="0" applyFont="1" applyFill="1" applyBorder="1" applyAlignment="1">
      <alignment horizontal="center" vertical="center"/>
    </xf>
    <xf numFmtId="4" fontId="48" fillId="36" borderId="46" xfId="0" applyNumberFormat="1" applyFont="1" applyFill="1" applyBorder="1" applyAlignment="1">
      <alignment/>
    </xf>
    <xf numFmtId="4" fontId="8" fillId="36" borderId="14" xfId="0" applyNumberFormat="1" applyFont="1" applyFill="1" applyBorder="1" applyAlignment="1">
      <alignment/>
    </xf>
    <xf numFmtId="0" fontId="5" fillId="36" borderId="30" xfId="0" applyFont="1" applyFill="1" applyBorder="1" applyAlignment="1">
      <alignment horizontal="center" vertical="center"/>
    </xf>
    <xf numFmtId="4" fontId="2" fillId="32" borderId="18" xfId="0" applyNumberFormat="1" applyFont="1" applyFill="1" applyBorder="1" applyAlignment="1">
      <alignment/>
    </xf>
    <xf numFmtId="4" fontId="2" fillId="36" borderId="46" xfId="0" applyNumberFormat="1" applyFont="1" applyFill="1" applyBorder="1" applyAlignment="1">
      <alignment/>
    </xf>
    <xf numFmtId="4" fontId="2" fillId="32" borderId="16" xfId="0" applyNumberFormat="1" applyFont="1" applyFill="1" applyBorder="1" applyAlignment="1">
      <alignment/>
    </xf>
    <xf numFmtId="0" fontId="5" fillId="33" borderId="33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3"/>
  <sheetViews>
    <sheetView tabSelected="1" zoomScale="120" zoomScaleNormal="120" zoomScalePageLayoutView="0" workbookViewId="0" topLeftCell="U16">
      <selection activeCell="A13" sqref="A13"/>
    </sheetView>
  </sheetViews>
  <sheetFormatPr defaultColWidth="9.140625" defaultRowHeight="12.75"/>
  <cols>
    <col min="5" max="5" width="10.28125" style="0" customWidth="1"/>
    <col min="15" max="15" width="12.57421875" style="0" customWidth="1"/>
    <col min="19" max="19" width="10.421875" style="0" customWidth="1"/>
    <col min="29" max="29" width="12.7109375" style="0" customWidth="1"/>
    <col min="30" max="30" width="10.7109375" style="0" customWidth="1"/>
    <col min="31" max="31" width="11.57421875" style="0" customWidth="1"/>
  </cols>
  <sheetData>
    <row r="2" spans="1:31" ht="26.25">
      <c r="A2" s="3"/>
      <c r="B2" s="1"/>
      <c r="C2" s="1"/>
      <c r="D2" s="1"/>
      <c r="E2" s="25" t="s">
        <v>33</v>
      </c>
      <c r="F2" s="1"/>
      <c r="G2" s="1"/>
      <c r="H2" s="1"/>
      <c r="I2" s="1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25" t="s">
        <v>34</v>
      </c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27" thickBot="1">
      <c r="A3" s="24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4" t="s">
        <v>23</v>
      </c>
      <c r="AA3" s="2"/>
      <c r="AB3" s="2"/>
      <c r="AC3" s="2"/>
      <c r="AD3" s="2"/>
      <c r="AE3" s="2"/>
    </row>
    <row r="4" spans="1:31" ht="21.75" thickBot="1">
      <c r="A4" s="66">
        <v>2022</v>
      </c>
      <c r="B4" s="79" t="s">
        <v>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  <c r="P4" s="43" t="s">
        <v>28</v>
      </c>
      <c r="Q4" s="40"/>
      <c r="R4" s="40"/>
      <c r="S4" s="40"/>
      <c r="T4" s="40"/>
      <c r="U4" s="40"/>
      <c r="V4" s="45"/>
      <c r="W4" s="40"/>
      <c r="X4" s="40"/>
      <c r="Y4" s="40"/>
      <c r="Z4" s="40"/>
      <c r="AA4" s="40"/>
      <c r="AB4" s="40"/>
      <c r="AC4" s="47"/>
      <c r="AD4" s="48" t="s">
        <v>32</v>
      </c>
      <c r="AE4" s="46"/>
    </row>
    <row r="5" spans="1:31" ht="21.75" thickBot="1">
      <c r="A5" s="67" t="s">
        <v>10</v>
      </c>
      <c r="B5" s="82" t="s">
        <v>7</v>
      </c>
      <c r="C5" s="83"/>
      <c r="D5" s="84"/>
      <c r="E5" s="32" t="s">
        <v>9</v>
      </c>
      <c r="F5" s="85" t="s">
        <v>8</v>
      </c>
      <c r="G5" s="86"/>
      <c r="H5" s="87"/>
      <c r="I5" s="32" t="s">
        <v>9</v>
      </c>
      <c r="J5" s="85" t="s">
        <v>1</v>
      </c>
      <c r="K5" s="86"/>
      <c r="L5" s="87"/>
      <c r="M5" s="32" t="s">
        <v>9</v>
      </c>
      <c r="N5" s="4" t="s">
        <v>2</v>
      </c>
      <c r="O5" s="71" t="s">
        <v>24</v>
      </c>
      <c r="P5" s="36" t="s">
        <v>29</v>
      </c>
      <c r="Q5" s="38"/>
      <c r="R5" s="39"/>
      <c r="S5" s="32" t="s">
        <v>25</v>
      </c>
      <c r="T5" s="37" t="s">
        <v>30</v>
      </c>
      <c r="U5" s="38"/>
      <c r="V5" s="39"/>
      <c r="W5" s="32" t="s">
        <v>25</v>
      </c>
      <c r="X5" s="37" t="s">
        <v>31</v>
      </c>
      <c r="Y5" s="38"/>
      <c r="Z5" s="39"/>
      <c r="AA5" s="32" t="s">
        <v>25</v>
      </c>
      <c r="AB5" s="4" t="s">
        <v>2</v>
      </c>
      <c r="AC5" s="75" t="s">
        <v>26</v>
      </c>
      <c r="AD5" s="49"/>
      <c r="AE5" s="50"/>
    </row>
    <row r="6" spans="1:31" ht="21.75" thickBot="1">
      <c r="A6" s="68"/>
      <c r="B6" s="5" t="s">
        <v>4</v>
      </c>
      <c r="C6" s="6" t="s">
        <v>5</v>
      </c>
      <c r="D6" s="6" t="s">
        <v>6</v>
      </c>
      <c r="E6" s="33" t="s">
        <v>25</v>
      </c>
      <c r="F6" s="6" t="s">
        <v>4</v>
      </c>
      <c r="G6" s="6" t="s">
        <v>5</v>
      </c>
      <c r="H6" s="6" t="s">
        <v>6</v>
      </c>
      <c r="I6" s="33" t="s">
        <v>25</v>
      </c>
      <c r="J6" s="6" t="s">
        <v>4</v>
      </c>
      <c r="K6" s="6" t="s">
        <v>5</v>
      </c>
      <c r="L6" s="6" t="s">
        <v>6</v>
      </c>
      <c r="M6" s="33" t="s">
        <v>25</v>
      </c>
      <c r="N6" s="7"/>
      <c r="O6" s="72" t="s">
        <v>25</v>
      </c>
      <c r="P6" s="5" t="s">
        <v>4</v>
      </c>
      <c r="Q6" s="6" t="s">
        <v>5</v>
      </c>
      <c r="R6" s="6" t="s">
        <v>6</v>
      </c>
      <c r="S6" s="33"/>
      <c r="T6" s="6" t="s">
        <v>4</v>
      </c>
      <c r="U6" s="6" t="s">
        <v>5</v>
      </c>
      <c r="V6" s="6" t="s">
        <v>6</v>
      </c>
      <c r="W6" s="33"/>
      <c r="X6" s="6" t="s">
        <v>4</v>
      </c>
      <c r="Y6" s="6" t="s">
        <v>5</v>
      </c>
      <c r="Z6" s="6" t="s">
        <v>6</v>
      </c>
      <c r="AA6" s="33"/>
      <c r="AB6" s="7"/>
      <c r="AC6" s="72" t="s">
        <v>25</v>
      </c>
      <c r="AD6" s="31" t="s">
        <v>2</v>
      </c>
      <c r="AE6" s="31" t="s">
        <v>3</v>
      </c>
    </row>
    <row r="7" spans="1:31" ht="21">
      <c r="A7" s="69" t="s">
        <v>11</v>
      </c>
      <c r="B7" s="17">
        <v>25865</v>
      </c>
      <c r="C7" s="16">
        <v>24203</v>
      </c>
      <c r="D7" s="16">
        <v>27</v>
      </c>
      <c r="E7" s="52">
        <f aca="true" t="shared" si="0" ref="E7:E18">SUM((C7*2)+(D7*2.25)+B7)</f>
        <v>74331.75</v>
      </c>
      <c r="F7" s="27">
        <v>1102</v>
      </c>
      <c r="G7" s="16">
        <v>176</v>
      </c>
      <c r="H7" s="44">
        <v>0</v>
      </c>
      <c r="I7" s="51">
        <f>SUM((G7*2)+(H7*2.25)+F7)</f>
        <v>1454</v>
      </c>
      <c r="J7" s="15">
        <v>0</v>
      </c>
      <c r="K7" s="14">
        <v>0</v>
      </c>
      <c r="L7" s="14">
        <v>0</v>
      </c>
      <c r="M7" s="35">
        <f aca="true" t="shared" si="1" ref="M7:M18">SUM((K7*2)+(L7*2.25)+J7)</f>
        <v>0</v>
      </c>
      <c r="N7" s="14">
        <f>SUM(B7+C7+D7+F7+G7+H7+J7+K7+L7)</f>
        <v>51373</v>
      </c>
      <c r="O7" s="73">
        <f>SUM(E7+I7+M7)</f>
        <v>75785.75</v>
      </c>
      <c r="P7" s="10">
        <v>13345</v>
      </c>
      <c r="Q7" s="11">
        <v>9192</v>
      </c>
      <c r="R7" s="15">
        <v>0</v>
      </c>
      <c r="S7" s="51">
        <f aca="true" t="shared" si="2" ref="S7:S18">SUM((Q7*2)+(R7*2.25)+P7)</f>
        <v>31729</v>
      </c>
      <c r="T7" s="11">
        <v>98</v>
      </c>
      <c r="U7" s="11">
        <v>447</v>
      </c>
      <c r="V7" s="11">
        <v>0</v>
      </c>
      <c r="W7" s="51">
        <f aca="true" t="shared" si="3" ref="W7:W12">SUM((U7*2)+(V7*2.25)+T7)</f>
        <v>992</v>
      </c>
      <c r="X7" s="12">
        <v>0</v>
      </c>
      <c r="Y7" s="13">
        <v>0</v>
      </c>
      <c r="Z7" s="13">
        <v>0</v>
      </c>
      <c r="AA7" s="51">
        <f aca="true" t="shared" si="4" ref="AA7:AA18">SUM((Y7*2)+(Z7*2.25)+X7)</f>
        <v>0</v>
      </c>
      <c r="AB7" s="14">
        <f>SUM(P7+Q7+R7+T7+U7+V7+X7+Y7+Z7)</f>
        <v>23082</v>
      </c>
      <c r="AC7" s="73">
        <f aca="true" t="shared" si="5" ref="AC7:AC18">SUM(S7+W7+AA7)</f>
        <v>32721</v>
      </c>
      <c r="AD7" s="30">
        <f aca="true" t="shared" si="6" ref="AD7:AE18">SUM(N7+AB7)</f>
        <v>74455</v>
      </c>
      <c r="AE7" s="55">
        <f t="shared" si="6"/>
        <v>108506.75</v>
      </c>
    </row>
    <row r="8" spans="1:31" ht="21">
      <c r="A8" s="70" t="s">
        <v>12</v>
      </c>
      <c r="B8" s="10">
        <v>20889</v>
      </c>
      <c r="C8" s="11">
        <v>17810</v>
      </c>
      <c r="D8" s="11">
        <v>9</v>
      </c>
      <c r="E8" s="52">
        <f t="shared" si="0"/>
        <v>56529.25</v>
      </c>
      <c r="F8" s="28">
        <v>3551</v>
      </c>
      <c r="G8" s="11">
        <v>687</v>
      </c>
      <c r="H8" s="11">
        <v>20</v>
      </c>
      <c r="I8" s="51">
        <f aca="true" t="shared" si="7" ref="I8:I18">SUM((G8*2)+(H8*2.25)+F8)</f>
        <v>4970</v>
      </c>
      <c r="J8" s="11">
        <v>0</v>
      </c>
      <c r="K8" s="11">
        <v>0</v>
      </c>
      <c r="L8" s="11">
        <v>0</v>
      </c>
      <c r="M8" s="35">
        <f t="shared" si="1"/>
        <v>0</v>
      </c>
      <c r="N8" s="14">
        <f aca="true" t="shared" si="8" ref="N8:N18">SUM(B8+C8+D8+F8+G8+H8+J8+K8+L8)</f>
        <v>42966</v>
      </c>
      <c r="O8" s="73">
        <f aca="true" t="shared" si="9" ref="O8:O18">SUM(E8+I8+M8)</f>
        <v>61499.25</v>
      </c>
      <c r="P8" s="17">
        <v>15946</v>
      </c>
      <c r="Q8" s="11">
        <v>11240</v>
      </c>
      <c r="R8" s="41">
        <v>0</v>
      </c>
      <c r="S8" s="51">
        <f t="shared" si="2"/>
        <v>38426</v>
      </c>
      <c r="T8" s="11">
        <v>121</v>
      </c>
      <c r="U8" s="11">
        <v>162</v>
      </c>
      <c r="V8" s="11">
        <v>0</v>
      </c>
      <c r="W8" s="51">
        <f t="shared" si="3"/>
        <v>445</v>
      </c>
      <c r="X8" s="11">
        <v>0</v>
      </c>
      <c r="Y8" s="11">
        <v>0</v>
      </c>
      <c r="Z8" s="11">
        <v>0</v>
      </c>
      <c r="AA8" s="51">
        <f t="shared" si="4"/>
        <v>0</v>
      </c>
      <c r="AB8" s="14">
        <f aca="true" t="shared" si="10" ref="AB8:AB18">SUM(P8+Q8+R8+T8+U8+V8+X8+Y8+Z8)</f>
        <v>27469</v>
      </c>
      <c r="AC8" s="73">
        <f t="shared" si="5"/>
        <v>38871</v>
      </c>
      <c r="AD8" s="18">
        <f t="shared" si="6"/>
        <v>70435</v>
      </c>
      <c r="AE8" s="56">
        <f t="shared" si="6"/>
        <v>100370.25</v>
      </c>
    </row>
    <row r="9" spans="1:31" ht="21">
      <c r="A9" s="70" t="s">
        <v>13</v>
      </c>
      <c r="B9" s="10">
        <v>23861</v>
      </c>
      <c r="C9" s="11">
        <v>19132</v>
      </c>
      <c r="D9" s="11">
        <v>13</v>
      </c>
      <c r="E9" s="52">
        <f t="shared" si="0"/>
        <v>62154.25</v>
      </c>
      <c r="F9" s="28">
        <v>2240</v>
      </c>
      <c r="G9" s="11">
        <v>569</v>
      </c>
      <c r="H9" s="11">
        <v>0</v>
      </c>
      <c r="I9" s="51">
        <f t="shared" si="7"/>
        <v>3378</v>
      </c>
      <c r="J9" s="11">
        <v>0</v>
      </c>
      <c r="K9" s="11">
        <v>0</v>
      </c>
      <c r="L9" s="11">
        <v>0</v>
      </c>
      <c r="M9" s="35">
        <f t="shared" si="1"/>
        <v>0</v>
      </c>
      <c r="N9" s="14">
        <f t="shared" si="8"/>
        <v>45815</v>
      </c>
      <c r="O9" s="73">
        <f t="shared" si="9"/>
        <v>65532.25</v>
      </c>
      <c r="P9" s="10">
        <v>17711</v>
      </c>
      <c r="Q9" s="11">
        <v>12008</v>
      </c>
      <c r="R9" s="11">
        <v>0</v>
      </c>
      <c r="S9" s="51">
        <f t="shared" si="2"/>
        <v>41727</v>
      </c>
      <c r="T9" s="11">
        <v>137</v>
      </c>
      <c r="U9" s="11">
        <v>205</v>
      </c>
      <c r="V9" s="11">
        <v>2</v>
      </c>
      <c r="W9" s="51">
        <f t="shared" si="3"/>
        <v>551.5</v>
      </c>
      <c r="X9" s="11">
        <v>0</v>
      </c>
      <c r="Y9" s="11">
        <v>0</v>
      </c>
      <c r="Z9" s="11">
        <v>0</v>
      </c>
      <c r="AA9" s="51">
        <f t="shared" si="4"/>
        <v>0</v>
      </c>
      <c r="AB9" s="14">
        <f t="shared" si="10"/>
        <v>30063</v>
      </c>
      <c r="AC9" s="73">
        <f t="shared" si="5"/>
        <v>42278.5</v>
      </c>
      <c r="AD9" s="18">
        <f t="shared" si="6"/>
        <v>75878</v>
      </c>
      <c r="AE9" s="56">
        <f t="shared" si="6"/>
        <v>107810.75</v>
      </c>
    </row>
    <row r="10" spans="1:31" ht="21">
      <c r="A10" s="70" t="s">
        <v>14</v>
      </c>
      <c r="B10" s="10">
        <v>24607</v>
      </c>
      <c r="C10" s="11">
        <v>21627</v>
      </c>
      <c r="D10" s="11">
        <v>22</v>
      </c>
      <c r="E10" s="52">
        <f t="shared" si="0"/>
        <v>67910.5</v>
      </c>
      <c r="F10" s="28">
        <v>1384</v>
      </c>
      <c r="G10" s="11">
        <v>492</v>
      </c>
      <c r="H10" s="11">
        <v>0</v>
      </c>
      <c r="I10" s="51">
        <f t="shared" si="7"/>
        <v>2368</v>
      </c>
      <c r="J10" s="11">
        <v>0</v>
      </c>
      <c r="K10" s="11">
        <v>0</v>
      </c>
      <c r="L10" s="11">
        <v>0</v>
      </c>
      <c r="M10" s="35">
        <f t="shared" si="1"/>
        <v>0</v>
      </c>
      <c r="N10" s="14">
        <f t="shared" si="8"/>
        <v>48132</v>
      </c>
      <c r="O10" s="73">
        <f t="shared" si="9"/>
        <v>70278.5</v>
      </c>
      <c r="P10" s="10">
        <v>14896</v>
      </c>
      <c r="Q10" s="11">
        <v>9999</v>
      </c>
      <c r="R10" s="11">
        <v>0</v>
      </c>
      <c r="S10" s="51">
        <f t="shared" si="2"/>
        <v>34894</v>
      </c>
      <c r="T10" s="11">
        <v>128</v>
      </c>
      <c r="U10" s="11">
        <v>208</v>
      </c>
      <c r="V10" s="11">
        <v>0</v>
      </c>
      <c r="W10" s="51">
        <f t="shared" si="3"/>
        <v>544</v>
      </c>
      <c r="X10" s="11">
        <v>0</v>
      </c>
      <c r="Y10" s="11">
        <v>0</v>
      </c>
      <c r="Z10" s="11">
        <v>0</v>
      </c>
      <c r="AA10" s="51">
        <f t="shared" si="4"/>
        <v>0</v>
      </c>
      <c r="AB10" s="14">
        <f>SUM(P10+Q10+R10+T10+U10+V10+X10+Y10+Z10)</f>
        <v>25231</v>
      </c>
      <c r="AC10" s="73">
        <f t="shared" si="5"/>
        <v>35438</v>
      </c>
      <c r="AD10" s="18">
        <f t="shared" si="6"/>
        <v>73363</v>
      </c>
      <c r="AE10" s="56">
        <f t="shared" si="6"/>
        <v>105716.5</v>
      </c>
    </row>
    <row r="11" spans="1:31" ht="21">
      <c r="A11" s="70" t="s">
        <v>15</v>
      </c>
      <c r="B11" s="19">
        <v>24971</v>
      </c>
      <c r="C11" s="11">
        <v>21641</v>
      </c>
      <c r="D11" s="11">
        <v>23</v>
      </c>
      <c r="E11" s="52">
        <f t="shared" si="0"/>
        <v>68304.75</v>
      </c>
      <c r="F11" s="28">
        <v>2659</v>
      </c>
      <c r="G11" s="11">
        <v>771</v>
      </c>
      <c r="H11" s="11">
        <v>0</v>
      </c>
      <c r="I11" s="51">
        <f t="shared" si="7"/>
        <v>4201</v>
      </c>
      <c r="J11" s="11">
        <v>0</v>
      </c>
      <c r="K11" s="11">
        <v>0</v>
      </c>
      <c r="L11" s="11">
        <v>0</v>
      </c>
      <c r="M11" s="35">
        <f t="shared" si="1"/>
        <v>0</v>
      </c>
      <c r="N11" s="14">
        <f>SUM(B11+C11+D11+F11+G11+H11+J11+K11+L11)</f>
        <v>50065</v>
      </c>
      <c r="O11" s="73">
        <f t="shared" si="9"/>
        <v>72505.75</v>
      </c>
      <c r="P11" s="10">
        <v>16651</v>
      </c>
      <c r="Q11" s="11">
        <v>11052</v>
      </c>
      <c r="R11" s="11">
        <v>0</v>
      </c>
      <c r="S11" s="51">
        <f t="shared" si="2"/>
        <v>38755</v>
      </c>
      <c r="T11" s="11">
        <v>301</v>
      </c>
      <c r="U11" s="11">
        <v>288</v>
      </c>
      <c r="V11" s="11">
        <v>4</v>
      </c>
      <c r="W11" s="51">
        <f t="shared" si="3"/>
        <v>886</v>
      </c>
      <c r="X11" s="11">
        <v>0</v>
      </c>
      <c r="Y11" s="11">
        <v>0</v>
      </c>
      <c r="Z11" s="11">
        <v>0</v>
      </c>
      <c r="AA11" s="51">
        <f t="shared" si="4"/>
        <v>0</v>
      </c>
      <c r="AB11" s="14">
        <f t="shared" si="10"/>
        <v>28296</v>
      </c>
      <c r="AC11" s="73">
        <f t="shared" si="5"/>
        <v>39641</v>
      </c>
      <c r="AD11" s="18">
        <f t="shared" si="6"/>
        <v>78361</v>
      </c>
      <c r="AE11" s="56">
        <f t="shared" si="6"/>
        <v>112146.75</v>
      </c>
    </row>
    <row r="12" spans="1:31" ht="21">
      <c r="A12" s="70" t="s">
        <v>16</v>
      </c>
      <c r="B12" s="10">
        <v>25396</v>
      </c>
      <c r="C12" s="11">
        <v>20726</v>
      </c>
      <c r="D12" s="11">
        <v>39</v>
      </c>
      <c r="E12" s="52">
        <f t="shared" si="0"/>
        <v>66935.75</v>
      </c>
      <c r="F12" s="28">
        <v>1743</v>
      </c>
      <c r="G12" s="11">
        <v>581</v>
      </c>
      <c r="H12" s="11">
        <v>0</v>
      </c>
      <c r="I12" s="51">
        <f t="shared" si="7"/>
        <v>2905</v>
      </c>
      <c r="J12" s="11">
        <v>0</v>
      </c>
      <c r="K12" s="11">
        <v>0</v>
      </c>
      <c r="L12" s="11">
        <v>0</v>
      </c>
      <c r="M12" s="35">
        <f t="shared" si="1"/>
        <v>0</v>
      </c>
      <c r="N12" s="14">
        <f t="shared" si="8"/>
        <v>48485</v>
      </c>
      <c r="O12" s="73">
        <f t="shared" si="9"/>
        <v>69840.75</v>
      </c>
      <c r="P12" s="10">
        <v>14149</v>
      </c>
      <c r="Q12" s="11">
        <v>10252</v>
      </c>
      <c r="R12" s="11">
        <v>0</v>
      </c>
      <c r="S12" s="51">
        <f t="shared" si="2"/>
        <v>34653</v>
      </c>
      <c r="T12" s="11">
        <v>157</v>
      </c>
      <c r="U12" s="11">
        <v>230</v>
      </c>
      <c r="V12" s="11">
        <v>0</v>
      </c>
      <c r="W12" s="51">
        <f t="shared" si="3"/>
        <v>617</v>
      </c>
      <c r="X12" s="11">
        <v>0</v>
      </c>
      <c r="Y12" s="11">
        <v>0</v>
      </c>
      <c r="Z12" s="11">
        <v>0</v>
      </c>
      <c r="AA12" s="51">
        <f t="shared" si="4"/>
        <v>0</v>
      </c>
      <c r="AB12" s="14">
        <f t="shared" si="10"/>
        <v>24788</v>
      </c>
      <c r="AC12" s="73">
        <f t="shared" si="5"/>
        <v>35270</v>
      </c>
      <c r="AD12" s="18">
        <f t="shared" si="6"/>
        <v>73273</v>
      </c>
      <c r="AE12" s="56">
        <f t="shared" si="6"/>
        <v>105110.75</v>
      </c>
    </row>
    <row r="13" spans="1:31" ht="21">
      <c r="A13" s="70" t="s">
        <v>17</v>
      </c>
      <c r="B13" s="10">
        <v>29388</v>
      </c>
      <c r="C13" s="11">
        <v>23667</v>
      </c>
      <c r="D13" s="11">
        <v>38</v>
      </c>
      <c r="E13" s="52">
        <f t="shared" si="0"/>
        <v>76807.5</v>
      </c>
      <c r="F13" s="28">
        <v>1086</v>
      </c>
      <c r="G13" s="11">
        <v>405</v>
      </c>
      <c r="H13" s="11">
        <v>0</v>
      </c>
      <c r="I13" s="51">
        <f t="shared" si="7"/>
        <v>1896</v>
      </c>
      <c r="J13" s="11">
        <v>0</v>
      </c>
      <c r="K13" s="11">
        <v>0</v>
      </c>
      <c r="L13" s="11">
        <v>0</v>
      </c>
      <c r="M13" s="35">
        <f t="shared" si="1"/>
        <v>0</v>
      </c>
      <c r="N13" s="14">
        <f t="shared" si="8"/>
        <v>54584</v>
      </c>
      <c r="O13" s="73">
        <f t="shared" si="9"/>
        <v>78703.5</v>
      </c>
      <c r="P13" s="10">
        <v>15318</v>
      </c>
      <c r="Q13" s="11">
        <v>11265</v>
      </c>
      <c r="R13" s="11">
        <v>0</v>
      </c>
      <c r="S13" s="51">
        <f t="shared" si="2"/>
        <v>37848</v>
      </c>
      <c r="T13" s="11">
        <v>399</v>
      </c>
      <c r="U13" s="11">
        <v>1052</v>
      </c>
      <c r="V13" s="11">
        <v>2</v>
      </c>
      <c r="W13" s="51">
        <f aca="true" t="shared" si="11" ref="W13:W18">SUM((U13*2)+(V13*2.25)+T13)</f>
        <v>2507.5</v>
      </c>
      <c r="X13" s="11">
        <v>0</v>
      </c>
      <c r="Y13" s="11">
        <v>0</v>
      </c>
      <c r="Z13" s="11">
        <v>0</v>
      </c>
      <c r="AA13" s="51">
        <f t="shared" si="4"/>
        <v>0</v>
      </c>
      <c r="AB13" s="14">
        <f t="shared" si="10"/>
        <v>28036</v>
      </c>
      <c r="AC13" s="73">
        <f t="shared" si="5"/>
        <v>40355.5</v>
      </c>
      <c r="AD13" s="18">
        <f t="shared" si="6"/>
        <v>82620</v>
      </c>
      <c r="AE13" s="56">
        <f t="shared" si="6"/>
        <v>119059</v>
      </c>
    </row>
    <row r="14" spans="1:31" ht="21">
      <c r="A14" s="70" t="s">
        <v>18</v>
      </c>
      <c r="B14" s="10">
        <v>0</v>
      </c>
      <c r="C14" s="11">
        <v>0</v>
      </c>
      <c r="D14" s="11">
        <v>0</v>
      </c>
      <c r="E14" s="52">
        <f t="shared" si="0"/>
        <v>0</v>
      </c>
      <c r="F14" s="28">
        <v>0</v>
      </c>
      <c r="G14" s="11">
        <v>0</v>
      </c>
      <c r="H14" s="11">
        <v>0</v>
      </c>
      <c r="I14" s="51">
        <f t="shared" si="7"/>
        <v>0</v>
      </c>
      <c r="J14" s="11">
        <v>0</v>
      </c>
      <c r="K14" s="11">
        <v>0</v>
      </c>
      <c r="L14" s="11">
        <v>0</v>
      </c>
      <c r="M14" s="35">
        <f t="shared" si="1"/>
        <v>0</v>
      </c>
      <c r="N14" s="14">
        <f t="shared" si="8"/>
        <v>0</v>
      </c>
      <c r="O14" s="73">
        <f t="shared" si="9"/>
        <v>0</v>
      </c>
      <c r="P14" s="10">
        <v>0</v>
      </c>
      <c r="Q14" s="11">
        <v>0</v>
      </c>
      <c r="R14" s="11">
        <v>0</v>
      </c>
      <c r="S14" s="51">
        <f>SUM((Q14*2)+(R14*2.25)+P14)</f>
        <v>0</v>
      </c>
      <c r="T14" s="11">
        <v>0</v>
      </c>
      <c r="U14" s="11">
        <v>0</v>
      </c>
      <c r="V14" s="11">
        <v>0</v>
      </c>
      <c r="W14" s="51">
        <f t="shared" si="11"/>
        <v>0</v>
      </c>
      <c r="X14" s="11">
        <v>0</v>
      </c>
      <c r="Y14" s="11">
        <v>0</v>
      </c>
      <c r="Z14" s="11">
        <v>0</v>
      </c>
      <c r="AA14" s="51">
        <f t="shared" si="4"/>
        <v>0</v>
      </c>
      <c r="AB14" s="14">
        <f>SUM(P14+Q14+R14+T14+U14+V14+X14+Y14+Z14)</f>
        <v>0</v>
      </c>
      <c r="AC14" s="73">
        <f t="shared" si="5"/>
        <v>0</v>
      </c>
      <c r="AD14" s="18">
        <f t="shared" si="6"/>
        <v>0</v>
      </c>
      <c r="AE14" s="56">
        <f t="shared" si="6"/>
        <v>0</v>
      </c>
    </row>
    <row r="15" spans="1:31" ht="21">
      <c r="A15" s="70" t="s">
        <v>19</v>
      </c>
      <c r="B15" s="59">
        <v>0</v>
      </c>
      <c r="C15" s="60">
        <v>0</v>
      </c>
      <c r="D15" s="60">
        <v>0</v>
      </c>
      <c r="E15" s="78">
        <f t="shared" si="0"/>
        <v>0</v>
      </c>
      <c r="F15" s="61">
        <v>0</v>
      </c>
      <c r="G15" s="60">
        <v>0</v>
      </c>
      <c r="H15" s="60">
        <v>0</v>
      </c>
      <c r="I15" s="76">
        <f t="shared" si="7"/>
        <v>0</v>
      </c>
      <c r="J15" s="62">
        <v>0</v>
      </c>
      <c r="K15" s="60">
        <v>0</v>
      </c>
      <c r="L15" s="60">
        <v>0</v>
      </c>
      <c r="M15" s="35">
        <f t="shared" si="1"/>
        <v>0</v>
      </c>
      <c r="N15" s="63">
        <f t="shared" si="8"/>
        <v>0</v>
      </c>
      <c r="O15" s="73">
        <f t="shared" si="9"/>
        <v>0</v>
      </c>
      <c r="P15" s="64">
        <v>0</v>
      </c>
      <c r="Q15" s="60">
        <v>0</v>
      </c>
      <c r="R15" s="60">
        <v>0</v>
      </c>
      <c r="S15" s="76">
        <f t="shared" si="2"/>
        <v>0</v>
      </c>
      <c r="T15" s="60">
        <v>0</v>
      </c>
      <c r="U15" s="60">
        <v>0</v>
      </c>
      <c r="V15" s="60">
        <v>0</v>
      </c>
      <c r="W15" s="76">
        <f t="shared" si="11"/>
        <v>0</v>
      </c>
      <c r="X15" s="60">
        <v>0</v>
      </c>
      <c r="Y15" s="60">
        <v>0</v>
      </c>
      <c r="Z15" s="60">
        <v>0</v>
      </c>
      <c r="AA15" s="51">
        <f t="shared" si="4"/>
        <v>0</v>
      </c>
      <c r="AB15" s="63">
        <f t="shared" si="10"/>
        <v>0</v>
      </c>
      <c r="AC15" s="77">
        <f t="shared" si="5"/>
        <v>0</v>
      </c>
      <c r="AD15" s="65">
        <f t="shared" si="6"/>
        <v>0</v>
      </c>
      <c r="AE15" s="56">
        <f t="shared" si="6"/>
        <v>0</v>
      </c>
    </row>
    <row r="16" spans="1:31" ht="21">
      <c r="A16" s="70" t="s">
        <v>20</v>
      </c>
      <c r="B16" s="10">
        <v>0</v>
      </c>
      <c r="C16" s="11">
        <v>0</v>
      </c>
      <c r="D16" s="11">
        <v>0</v>
      </c>
      <c r="E16" s="52">
        <f t="shared" si="0"/>
        <v>0</v>
      </c>
      <c r="F16" s="28">
        <v>0</v>
      </c>
      <c r="G16" s="11">
        <v>0</v>
      </c>
      <c r="H16" s="11">
        <v>0</v>
      </c>
      <c r="I16" s="51">
        <f t="shared" si="7"/>
        <v>0</v>
      </c>
      <c r="J16" s="20">
        <v>0</v>
      </c>
      <c r="K16" s="11">
        <v>0</v>
      </c>
      <c r="L16" s="11"/>
      <c r="M16" s="35">
        <f t="shared" si="1"/>
        <v>0</v>
      </c>
      <c r="N16" s="14">
        <f t="shared" si="8"/>
        <v>0</v>
      </c>
      <c r="O16" s="73">
        <f t="shared" si="9"/>
        <v>0</v>
      </c>
      <c r="P16" s="21">
        <v>0</v>
      </c>
      <c r="Q16" s="11">
        <v>0</v>
      </c>
      <c r="R16" s="11">
        <v>0</v>
      </c>
      <c r="S16" s="51">
        <f t="shared" si="2"/>
        <v>0</v>
      </c>
      <c r="T16" s="11">
        <v>0</v>
      </c>
      <c r="U16" s="11">
        <v>0</v>
      </c>
      <c r="V16" s="11">
        <v>0</v>
      </c>
      <c r="W16" s="51">
        <f t="shared" si="11"/>
        <v>0</v>
      </c>
      <c r="X16" s="11">
        <v>0</v>
      </c>
      <c r="Y16" s="11">
        <v>0</v>
      </c>
      <c r="Z16" s="11">
        <v>0</v>
      </c>
      <c r="AA16" s="51">
        <f t="shared" si="4"/>
        <v>0</v>
      </c>
      <c r="AB16" s="14">
        <f t="shared" si="10"/>
        <v>0</v>
      </c>
      <c r="AC16" s="73">
        <f t="shared" si="5"/>
        <v>0</v>
      </c>
      <c r="AD16" s="18">
        <f t="shared" si="6"/>
        <v>0</v>
      </c>
      <c r="AE16" s="56">
        <f t="shared" si="6"/>
        <v>0</v>
      </c>
    </row>
    <row r="17" spans="1:31" ht="21">
      <c r="A17" s="70" t="s">
        <v>21</v>
      </c>
      <c r="B17" s="10">
        <v>0</v>
      </c>
      <c r="C17" s="11">
        <v>0</v>
      </c>
      <c r="D17" s="11">
        <v>0</v>
      </c>
      <c r="E17" s="52">
        <f t="shared" si="0"/>
        <v>0</v>
      </c>
      <c r="F17" s="28">
        <v>0</v>
      </c>
      <c r="G17" s="11">
        <v>0</v>
      </c>
      <c r="H17" s="11">
        <v>0</v>
      </c>
      <c r="I17" s="51">
        <f t="shared" si="7"/>
        <v>0</v>
      </c>
      <c r="J17" s="20">
        <v>0</v>
      </c>
      <c r="K17" s="11">
        <v>0</v>
      </c>
      <c r="L17" s="11">
        <v>0</v>
      </c>
      <c r="M17" s="35">
        <f t="shared" si="1"/>
        <v>0</v>
      </c>
      <c r="N17" s="14">
        <f t="shared" si="8"/>
        <v>0</v>
      </c>
      <c r="O17" s="73">
        <f t="shared" si="9"/>
        <v>0</v>
      </c>
      <c r="P17" s="10">
        <v>0</v>
      </c>
      <c r="Q17" s="11">
        <v>0</v>
      </c>
      <c r="R17" s="11">
        <v>0</v>
      </c>
      <c r="S17" s="51">
        <f t="shared" si="2"/>
        <v>0</v>
      </c>
      <c r="T17" s="11">
        <v>0</v>
      </c>
      <c r="U17" s="11">
        <v>0</v>
      </c>
      <c r="V17" s="11">
        <v>0</v>
      </c>
      <c r="W17" s="51">
        <f t="shared" si="11"/>
        <v>0</v>
      </c>
      <c r="X17" s="11">
        <v>0</v>
      </c>
      <c r="Y17" s="11">
        <v>0</v>
      </c>
      <c r="Z17" s="11">
        <v>0</v>
      </c>
      <c r="AA17" s="51">
        <f t="shared" si="4"/>
        <v>0</v>
      </c>
      <c r="AB17" s="14">
        <f t="shared" si="10"/>
        <v>0</v>
      </c>
      <c r="AC17" s="73">
        <f t="shared" si="5"/>
        <v>0</v>
      </c>
      <c r="AD17" s="18">
        <f t="shared" si="6"/>
        <v>0</v>
      </c>
      <c r="AE17" s="56">
        <f t="shared" si="6"/>
        <v>0</v>
      </c>
    </row>
    <row r="18" spans="1:31" ht="21.75" thickBot="1">
      <c r="A18" s="70" t="s">
        <v>22</v>
      </c>
      <c r="B18" s="10">
        <v>0</v>
      </c>
      <c r="C18" s="11">
        <v>0</v>
      </c>
      <c r="D18" s="11">
        <v>0</v>
      </c>
      <c r="E18" s="52">
        <f t="shared" si="0"/>
        <v>0</v>
      </c>
      <c r="F18" s="29">
        <v>0</v>
      </c>
      <c r="G18" s="11">
        <v>0</v>
      </c>
      <c r="H18" s="11">
        <v>0</v>
      </c>
      <c r="I18" s="51">
        <f t="shared" si="7"/>
        <v>0</v>
      </c>
      <c r="J18" s="22">
        <v>0</v>
      </c>
      <c r="K18" s="22">
        <v>0</v>
      </c>
      <c r="L18" s="22">
        <v>0</v>
      </c>
      <c r="M18" s="35">
        <f t="shared" si="1"/>
        <v>0</v>
      </c>
      <c r="N18" s="14">
        <f t="shared" si="8"/>
        <v>0</v>
      </c>
      <c r="O18" s="73">
        <f t="shared" si="9"/>
        <v>0</v>
      </c>
      <c r="P18" s="10">
        <v>0</v>
      </c>
      <c r="Q18" s="11">
        <v>0</v>
      </c>
      <c r="R18" s="11">
        <v>0</v>
      </c>
      <c r="S18" s="51">
        <f t="shared" si="2"/>
        <v>0</v>
      </c>
      <c r="T18" s="11">
        <v>0</v>
      </c>
      <c r="U18" s="11">
        <v>0</v>
      </c>
      <c r="V18" s="11">
        <v>0</v>
      </c>
      <c r="W18" s="51">
        <f t="shared" si="11"/>
        <v>0</v>
      </c>
      <c r="X18" s="11">
        <v>0</v>
      </c>
      <c r="Y18" s="11">
        <v>0</v>
      </c>
      <c r="Z18" s="11">
        <v>0</v>
      </c>
      <c r="AA18" s="51">
        <f t="shared" si="4"/>
        <v>0</v>
      </c>
      <c r="AB18" s="14">
        <f t="shared" si="10"/>
        <v>0</v>
      </c>
      <c r="AC18" s="73">
        <f t="shared" si="5"/>
        <v>0</v>
      </c>
      <c r="AD18" s="23">
        <f t="shared" si="6"/>
        <v>0</v>
      </c>
      <c r="AE18" s="57">
        <f t="shared" si="6"/>
        <v>0</v>
      </c>
    </row>
    <row r="19" spans="1:31" ht="21.75" thickBot="1">
      <c r="A19" s="70" t="s">
        <v>9</v>
      </c>
      <c r="B19" s="8">
        <f>SUM(B7:B18)</f>
        <v>174977</v>
      </c>
      <c r="C19" s="9">
        <f aca="true" t="shared" si="12" ref="C19:AE19">SUM(C7:C18)</f>
        <v>148806</v>
      </c>
      <c r="D19" s="9">
        <f t="shared" si="12"/>
        <v>171</v>
      </c>
      <c r="E19" s="53">
        <f>SUM(E7:E18)</f>
        <v>472973.75</v>
      </c>
      <c r="F19" s="9">
        <f t="shared" si="12"/>
        <v>13765</v>
      </c>
      <c r="G19" s="9">
        <f t="shared" si="12"/>
        <v>3681</v>
      </c>
      <c r="H19" s="9">
        <f t="shared" si="12"/>
        <v>20</v>
      </c>
      <c r="I19" s="54">
        <f>SUM(I7:I18)</f>
        <v>21172</v>
      </c>
      <c r="J19" s="9">
        <f t="shared" si="12"/>
        <v>0</v>
      </c>
      <c r="K19" s="9">
        <f t="shared" si="12"/>
        <v>0</v>
      </c>
      <c r="L19" s="9">
        <f t="shared" si="12"/>
        <v>0</v>
      </c>
      <c r="M19" s="34">
        <f>SUM(M7:M18)</f>
        <v>0</v>
      </c>
      <c r="N19" s="9">
        <f t="shared" si="12"/>
        <v>341420</v>
      </c>
      <c r="O19" s="74">
        <f t="shared" si="12"/>
        <v>494145.75</v>
      </c>
      <c r="P19" s="9">
        <f t="shared" si="12"/>
        <v>108016</v>
      </c>
      <c r="Q19" s="9">
        <f t="shared" si="12"/>
        <v>75008</v>
      </c>
      <c r="R19" s="9">
        <f t="shared" si="12"/>
        <v>0</v>
      </c>
      <c r="S19" s="54">
        <f>SUM(S7:S18)</f>
        <v>258032</v>
      </c>
      <c r="T19" s="9">
        <f t="shared" si="12"/>
        <v>1341</v>
      </c>
      <c r="U19" s="9">
        <f t="shared" si="12"/>
        <v>2592</v>
      </c>
      <c r="V19" s="9">
        <f t="shared" si="12"/>
        <v>8</v>
      </c>
      <c r="W19" s="54">
        <f>SUM(W7:W18)</f>
        <v>6543</v>
      </c>
      <c r="X19" s="9">
        <f t="shared" si="12"/>
        <v>0</v>
      </c>
      <c r="Y19" s="9">
        <f t="shared" si="12"/>
        <v>0</v>
      </c>
      <c r="Z19" s="9">
        <f t="shared" si="12"/>
        <v>0</v>
      </c>
      <c r="AA19" s="34">
        <f>SUM(AA7:AA18)</f>
        <v>0</v>
      </c>
      <c r="AB19" s="9">
        <f t="shared" si="12"/>
        <v>186965</v>
      </c>
      <c r="AC19" s="74">
        <f t="shared" si="12"/>
        <v>264575</v>
      </c>
      <c r="AD19" s="9">
        <f t="shared" si="12"/>
        <v>528385</v>
      </c>
      <c r="AE19" s="58">
        <f t="shared" si="12"/>
        <v>758720.75</v>
      </c>
    </row>
    <row r="20" spans="1:31" ht="21.75" thickTop="1">
      <c r="A20" s="3"/>
      <c r="B20" s="1" t="s">
        <v>27</v>
      </c>
      <c r="C20" s="1"/>
      <c r="D20" s="1"/>
      <c r="E20" s="1"/>
      <c r="F20" s="1"/>
      <c r="G20" s="1"/>
      <c r="H20" s="24" t="s">
        <v>23</v>
      </c>
      <c r="I20" s="2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3" ht="12.75">
      <c r="E23" s="42"/>
    </row>
  </sheetData>
  <sheetProtection/>
  <mergeCells count="4">
    <mergeCell ref="B4:O4"/>
    <mergeCell ref="B5:D5"/>
    <mergeCell ref="F5:H5"/>
    <mergeCell ref="J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2022-03-25T07:39:43Z</cp:lastPrinted>
  <dcterms:created xsi:type="dcterms:W3CDTF">2009-01-22T03:21:31Z</dcterms:created>
  <dcterms:modified xsi:type="dcterms:W3CDTF">2022-08-26T07:13:42Z</dcterms:modified>
  <cp:category/>
  <cp:version/>
  <cp:contentType/>
  <cp:contentStatus/>
</cp:coreProperties>
</file>